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AD37F3D5-1E05-4308-8BD9-FD82B8647E0E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Лист1!$A$1:$O$164</definedName>
  </definedNames>
  <calcPr calcId="191029"/>
</workbook>
</file>

<file path=xl/calcChain.xml><?xml version="1.0" encoding="utf-8"?>
<calcChain xmlns="http://schemas.openxmlformats.org/spreadsheetml/2006/main">
  <c r="I76" i="1" l="1"/>
  <c r="J76" i="1" s="1"/>
  <c r="L23" i="1"/>
  <c r="M23" i="1" s="1"/>
  <c r="L109" i="1"/>
  <c r="M109" i="1" s="1"/>
  <c r="F50" i="1"/>
  <c r="G50" i="1" s="1"/>
  <c r="F43" i="1"/>
  <c r="G43" i="1" s="1"/>
  <c r="F49" i="1"/>
  <c r="G49" i="1" s="1"/>
  <c r="L108" i="1" l="1"/>
  <c r="M108" i="1" s="1"/>
  <c r="F15" i="1"/>
  <c r="G15" i="1" s="1"/>
  <c r="A125" i="1" l="1"/>
  <c r="F13" i="1"/>
  <c r="F14" i="1"/>
  <c r="F16" i="1"/>
  <c r="F17" i="1"/>
  <c r="F18" i="1"/>
  <c r="I107" i="1" l="1"/>
  <c r="J107" i="1" s="1"/>
  <c r="F57" i="1"/>
  <c r="I57" i="1"/>
  <c r="J57" i="1" s="1"/>
  <c r="I56" i="1"/>
  <c r="J56" i="1" s="1"/>
  <c r="I55" i="1"/>
  <c r="J55" i="1" s="1"/>
  <c r="I54" i="1"/>
  <c r="J54" i="1" s="1"/>
  <c r="L19" i="1" l="1"/>
  <c r="M19" i="1" s="1"/>
  <c r="L18" i="1"/>
  <c r="F74" i="1"/>
  <c r="I52" i="1"/>
  <c r="A158" i="1" l="1"/>
  <c r="F75" i="1" l="1"/>
  <c r="G75" i="1" s="1"/>
  <c r="G74" i="1"/>
  <c r="L47" i="1"/>
  <c r="M47" i="1" s="1"/>
  <c r="L46" i="1"/>
  <c r="M46" i="1" s="1"/>
  <c r="L45" i="1"/>
  <c r="M45" i="1" s="1"/>
  <c r="L44" i="1"/>
  <c r="M44" i="1" s="1"/>
  <c r="L43" i="1"/>
  <c r="M43" i="1" s="1"/>
  <c r="L42" i="1"/>
  <c r="I47" i="1"/>
  <c r="J47" i="1" s="1"/>
  <c r="I46" i="1"/>
  <c r="J46" i="1" s="1"/>
  <c r="I45" i="1"/>
  <c r="J45" i="1" s="1"/>
  <c r="I44" i="1"/>
  <c r="J44" i="1" s="1"/>
  <c r="I43" i="1"/>
  <c r="J43" i="1" s="1"/>
  <c r="I42" i="1"/>
  <c r="F47" i="1"/>
  <c r="G47" i="1" s="1"/>
  <c r="F46" i="1"/>
  <c r="G46" i="1" s="1"/>
  <c r="F45" i="1"/>
  <c r="G45" i="1" s="1"/>
  <c r="F44" i="1"/>
  <c r="G44" i="1" s="1"/>
  <c r="F42" i="1"/>
  <c r="G42" i="1" s="1"/>
  <c r="G16" i="1"/>
  <c r="L21" i="1"/>
  <c r="M21" i="1" s="1"/>
  <c r="L22" i="1"/>
  <c r="M22" i="1" s="1"/>
  <c r="L24" i="1"/>
  <c r="M24" i="1" s="1"/>
  <c r="I19" i="1"/>
  <c r="J19" i="1" s="1"/>
  <c r="I20" i="1"/>
  <c r="J20" i="1" s="1"/>
  <c r="F19" i="1"/>
  <c r="L15" i="1"/>
  <c r="M15" i="1" s="1"/>
  <c r="I15" i="1"/>
  <c r="J15" i="1" s="1"/>
  <c r="L14" i="1"/>
  <c r="M14" i="1" s="1"/>
  <c r="I14" i="1"/>
  <c r="J14" i="1" s="1"/>
  <c r="L13" i="1"/>
  <c r="M13" i="1" s="1"/>
  <c r="I13" i="1"/>
  <c r="J13" i="1" s="1"/>
  <c r="L157" i="1"/>
  <c r="M157" i="1" s="1"/>
  <c r="I157" i="1"/>
  <c r="J157" i="1" s="1"/>
  <c r="F157" i="1"/>
  <c r="G157" i="1" s="1"/>
  <c r="L156" i="1"/>
  <c r="M156" i="1" s="1"/>
  <c r="I156" i="1"/>
  <c r="J156" i="1" s="1"/>
  <c r="F156" i="1"/>
  <c r="G156" i="1" s="1"/>
  <c r="L155" i="1"/>
  <c r="M155" i="1" s="1"/>
  <c r="I155" i="1"/>
  <c r="J155" i="1" s="1"/>
  <c r="F155" i="1"/>
  <c r="G155" i="1" s="1"/>
  <c r="L154" i="1"/>
  <c r="M154" i="1" s="1"/>
  <c r="I154" i="1"/>
  <c r="J154" i="1" s="1"/>
  <c r="F154" i="1"/>
  <c r="G154" i="1" s="1"/>
  <c r="L153" i="1"/>
  <c r="M153" i="1" s="1"/>
  <c r="I153" i="1"/>
  <c r="J153" i="1" s="1"/>
  <c r="F153" i="1"/>
  <c r="G153" i="1" s="1"/>
  <c r="L152" i="1"/>
  <c r="M152" i="1" s="1"/>
  <c r="I152" i="1"/>
  <c r="J152" i="1" s="1"/>
  <c r="F152" i="1"/>
  <c r="G152" i="1" s="1"/>
  <c r="L151" i="1"/>
  <c r="M151" i="1" s="1"/>
  <c r="I151" i="1"/>
  <c r="J151" i="1" s="1"/>
  <c r="F151" i="1"/>
  <c r="G151" i="1" s="1"/>
  <c r="L150" i="1"/>
  <c r="M150" i="1" s="1"/>
  <c r="I150" i="1"/>
  <c r="J150" i="1" s="1"/>
  <c r="F150" i="1"/>
  <c r="G150" i="1" s="1"/>
  <c r="L149" i="1"/>
  <c r="M149" i="1" s="1"/>
  <c r="I149" i="1"/>
  <c r="J149" i="1" s="1"/>
  <c r="F149" i="1"/>
  <c r="G149" i="1" s="1"/>
  <c r="L148" i="1"/>
  <c r="M148" i="1" s="1"/>
  <c r="I148" i="1"/>
  <c r="J148" i="1" s="1"/>
  <c r="F148" i="1"/>
  <c r="G148" i="1" s="1"/>
  <c r="L147" i="1"/>
  <c r="M147" i="1" s="1"/>
  <c r="I147" i="1"/>
  <c r="J147" i="1" s="1"/>
  <c r="F147" i="1"/>
  <c r="G147" i="1" s="1"/>
  <c r="L146" i="1"/>
  <c r="M146" i="1" s="1"/>
  <c r="I146" i="1"/>
  <c r="J146" i="1" s="1"/>
  <c r="F146" i="1"/>
  <c r="G146" i="1" s="1"/>
  <c r="L145" i="1"/>
  <c r="M145" i="1" s="1"/>
  <c r="I145" i="1"/>
  <c r="J145" i="1" s="1"/>
  <c r="F145" i="1"/>
  <c r="G145" i="1" s="1"/>
  <c r="L144" i="1"/>
  <c r="M144" i="1" s="1"/>
  <c r="I144" i="1"/>
  <c r="J144" i="1" s="1"/>
  <c r="F144" i="1"/>
  <c r="G144" i="1" s="1"/>
  <c r="L143" i="1"/>
  <c r="M143" i="1" s="1"/>
  <c r="I143" i="1"/>
  <c r="J143" i="1" s="1"/>
  <c r="F143" i="1"/>
  <c r="G143" i="1" s="1"/>
  <c r="L142" i="1"/>
  <c r="M142" i="1" s="1"/>
  <c r="I142" i="1"/>
  <c r="J142" i="1" s="1"/>
  <c r="F142" i="1"/>
  <c r="G142" i="1" s="1"/>
  <c r="M141" i="1"/>
  <c r="I141" i="1"/>
  <c r="F141" i="1"/>
  <c r="G141" i="1" s="1"/>
  <c r="L140" i="1"/>
  <c r="M140" i="1" s="1"/>
  <c r="F140" i="1"/>
  <c r="G140" i="1" s="1"/>
  <c r="L139" i="1"/>
  <c r="M139" i="1" s="1"/>
  <c r="I139" i="1"/>
  <c r="F139" i="1"/>
  <c r="G139" i="1" s="1"/>
  <c r="I60" i="1"/>
  <c r="J60" i="1" s="1"/>
  <c r="I59" i="1"/>
  <c r="J59" i="1" s="1"/>
  <c r="I58" i="1"/>
  <c r="J58" i="1" s="1"/>
  <c r="I53" i="1"/>
  <c r="J53" i="1" s="1"/>
  <c r="J52" i="1"/>
  <c r="I51" i="1"/>
  <c r="J51" i="1" s="1"/>
  <c r="I50" i="1"/>
  <c r="J50" i="1" s="1"/>
  <c r="I49" i="1"/>
  <c r="J49" i="1" s="1"/>
  <c r="I48" i="1"/>
  <c r="J48" i="1" s="1"/>
  <c r="L27" i="1"/>
  <c r="M27" i="1" s="1"/>
  <c r="L26" i="1"/>
  <c r="M26" i="1" s="1"/>
  <c r="L25" i="1"/>
  <c r="M25" i="1" s="1"/>
  <c r="L20" i="1"/>
  <c r="M20" i="1" s="1"/>
  <c r="M18" i="1"/>
  <c r="L124" i="1"/>
  <c r="M124" i="1" s="1"/>
  <c r="I124" i="1"/>
  <c r="J124" i="1" s="1"/>
  <c r="F124" i="1"/>
  <c r="G124" i="1" s="1"/>
  <c r="L123" i="1"/>
  <c r="M123" i="1" s="1"/>
  <c r="I123" i="1"/>
  <c r="J123" i="1" s="1"/>
  <c r="F123" i="1"/>
  <c r="G123" i="1" s="1"/>
  <c r="L122" i="1"/>
  <c r="M122" i="1" s="1"/>
  <c r="I122" i="1"/>
  <c r="J122" i="1" s="1"/>
  <c r="F122" i="1"/>
  <c r="G122" i="1" s="1"/>
  <c r="L121" i="1"/>
  <c r="M121" i="1" s="1"/>
  <c r="I121" i="1"/>
  <c r="J121" i="1" s="1"/>
  <c r="F121" i="1"/>
  <c r="G121" i="1" s="1"/>
  <c r="L120" i="1"/>
  <c r="M120" i="1" s="1"/>
  <c r="I120" i="1"/>
  <c r="J120" i="1" s="1"/>
  <c r="F120" i="1"/>
  <c r="G120" i="1" s="1"/>
  <c r="L119" i="1"/>
  <c r="M119" i="1" s="1"/>
  <c r="I119" i="1"/>
  <c r="J119" i="1" s="1"/>
  <c r="F119" i="1"/>
  <c r="G119" i="1" s="1"/>
  <c r="L118" i="1"/>
  <c r="M118" i="1" s="1"/>
  <c r="I118" i="1"/>
  <c r="J118" i="1" s="1"/>
  <c r="F118" i="1"/>
  <c r="G118" i="1" s="1"/>
  <c r="L117" i="1"/>
  <c r="M117" i="1" s="1"/>
  <c r="I117" i="1"/>
  <c r="J117" i="1" s="1"/>
  <c r="F117" i="1"/>
  <c r="G117" i="1" s="1"/>
  <c r="L116" i="1"/>
  <c r="M116" i="1" s="1"/>
  <c r="I116" i="1"/>
  <c r="J116" i="1" s="1"/>
  <c r="F116" i="1"/>
  <c r="G116" i="1" s="1"/>
  <c r="L115" i="1"/>
  <c r="M115" i="1" s="1"/>
  <c r="I115" i="1"/>
  <c r="J115" i="1" s="1"/>
  <c r="F115" i="1"/>
  <c r="G115" i="1" s="1"/>
  <c r="L114" i="1"/>
  <c r="M114" i="1" s="1"/>
  <c r="I114" i="1"/>
  <c r="J114" i="1" s="1"/>
  <c r="F114" i="1"/>
  <c r="G114" i="1" s="1"/>
  <c r="L113" i="1"/>
  <c r="M113" i="1" s="1"/>
  <c r="I113" i="1"/>
  <c r="J113" i="1" s="1"/>
  <c r="F113" i="1"/>
  <c r="G113" i="1" s="1"/>
  <c r="L112" i="1"/>
  <c r="M112" i="1" s="1"/>
  <c r="I112" i="1"/>
  <c r="J112" i="1" s="1"/>
  <c r="F112" i="1"/>
  <c r="G112" i="1" s="1"/>
  <c r="L111" i="1"/>
  <c r="M111" i="1" s="1"/>
  <c r="I111" i="1"/>
  <c r="J111" i="1" s="1"/>
  <c r="F111" i="1"/>
  <c r="G111" i="1" s="1"/>
  <c r="L110" i="1"/>
  <c r="M110" i="1" s="1"/>
  <c r="I110" i="1"/>
  <c r="J110" i="1" s="1"/>
  <c r="F110" i="1"/>
  <c r="G110" i="1" s="1"/>
  <c r="I109" i="1"/>
  <c r="J109" i="1" s="1"/>
  <c r="F109" i="1"/>
  <c r="G109" i="1" s="1"/>
  <c r="I108" i="1"/>
  <c r="J108" i="1" s="1"/>
  <c r="F108" i="1"/>
  <c r="L107" i="1"/>
  <c r="M107" i="1" s="1"/>
  <c r="F107" i="1"/>
  <c r="L106" i="1"/>
  <c r="M106" i="1" s="1"/>
  <c r="I106" i="1"/>
  <c r="J106" i="1" s="1"/>
  <c r="F106" i="1"/>
  <c r="G106" i="1" s="1"/>
  <c r="A93" i="1"/>
  <c r="A61" i="1"/>
  <c r="L92" i="1"/>
  <c r="M92" i="1" s="1"/>
  <c r="I92" i="1"/>
  <c r="J92" i="1" s="1"/>
  <c r="F92" i="1"/>
  <c r="G92" i="1" s="1"/>
  <c r="L91" i="1"/>
  <c r="M91" i="1" s="1"/>
  <c r="I91" i="1"/>
  <c r="J91" i="1" s="1"/>
  <c r="F91" i="1"/>
  <c r="G91" i="1" s="1"/>
  <c r="L90" i="1"/>
  <c r="M90" i="1" s="1"/>
  <c r="I90" i="1"/>
  <c r="J90" i="1" s="1"/>
  <c r="F90" i="1"/>
  <c r="G90" i="1" s="1"/>
  <c r="L89" i="1"/>
  <c r="M89" i="1" s="1"/>
  <c r="I89" i="1"/>
  <c r="J89" i="1" s="1"/>
  <c r="F89" i="1"/>
  <c r="G89" i="1" s="1"/>
  <c r="L88" i="1"/>
  <c r="M88" i="1" s="1"/>
  <c r="I88" i="1"/>
  <c r="J88" i="1" s="1"/>
  <c r="F88" i="1"/>
  <c r="L87" i="1"/>
  <c r="M87" i="1" s="1"/>
  <c r="I87" i="1"/>
  <c r="J87" i="1" s="1"/>
  <c r="F87" i="1"/>
  <c r="G87" i="1" s="1"/>
  <c r="L86" i="1"/>
  <c r="M86" i="1" s="1"/>
  <c r="I86" i="1"/>
  <c r="J86" i="1" s="1"/>
  <c r="F86" i="1"/>
  <c r="G86" i="1" s="1"/>
  <c r="L85" i="1"/>
  <c r="M85" i="1" s="1"/>
  <c r="I85" i="1"/>
  <c r="J85" i="1" s="1"/>
  <c r="F85" i="1"/>
  <c r="G85" i="1" s="1"/>
  <c r="M84" i="1"/>
  <c r="I84" i="1"/>
  <c r="J84" i="1" s="1"/>
  <c r="F84" i="1"/>
  <c r="L83" i="1"/>
  <c r="M83" i="1" s="1"/>
  <c r="I83" i="1"/>
  <c r="J83" i="1" s="1"/>
  <c r="F83" i="1"/>
  <c r="G83" i="1" s="1"/>
  <c r="L82" i="1"/>
  <c r="M82" i="1" s="1"/>
  <c r="I82" i="1"/>
  <c r="J82" i="1" s="1"/>
  <c r="F82" i="1"/>
  <c r="G82" i="1" s="1"/>
  <c r="L81" i="1"/>
  <c r="M81" i="1" s="1"/>
  <c r="I81" i="1"/>
  <c r="J81" i="1" s="1"/>
  <c r="F81" i="1"/>
  <c r="G81" i="1" s="1"/>
  <c r="L80" i="1"/>
  <c r="M80" i="1" s="1"/>
  <c r="I80" i="1"/>
  <c r="F80" i="1"/>
  <c r="G80" i="1" s="1"/>
  <c r="L79" i="1"/>
  <c r="M79" i="1" s="1"/>
  <c r="I79" i="1"/>
  <c r="J79" i="1" s="1"/>
  <c r="F79" i="1"/>
  <c r="G79" i="1" s="1"/>
  <c r="L78" i="1"/>
  <c r="M78" i="1" s="1"/>
  <c r="I78" i="1"/>
  <c r="J78" i="1" s="1"/>
  <c r="F78" i="1"/>
  <c r="G78" i="1" s="1"/>
  <c r="L77" i="1"/>
  <c r="M77" i="1" s="1"/>
  <c r="I77" i="1"/>
  <c r="J77" i="1" s="1"/>
  <c r="F77" i="1"/>
  <c r="G77" i="1" s="1"/>
  <c r="L76" i="1"/>
  <c r="M76" i="1" s="1"/>
  <c r="F76" i="1"/>
  <c r="G76" i="1" s="1"/>
  <c r="L75" i="1"/>
  <c r="M75" i="1" s="1"/>
  <c r="I75" i="1"/>
  <c r="J75" i="1" s="1"/>
  <c r="L74" i="1"/>
  <c r="M74" i="1" s="1"/>
  <c r="I74" i="1"/>
  <c r="J74" i="1" s="1"/>
  <c r="L60" i="1"/>
  <c r="M60" i="1" s="1"/>
  <c r="F60" i="1"/>
  <c r="L59" i="1"/>
  <c r="M59" i="1" s="1"/>
  <c r="F59" i="1"/>
  <c r="G59" i="1" s="1"/>
  <c r="L58" i="1"/>
  <c r="M58" i="1" s="1"/>
  <c r="F58" i="1"/>
  <c r="G58" i="1" s="1"/>
  <c r="L57" i="1"/>
  <c r="M57" i="1" s="1"/>
  <c r="L56" i="1"/>
  <c r="M56" i="1" s="1"/>
  <c r="F56" i="1"/>
  <c r="G56" i="1" s="1"/>
  <c r="L55" i="1"/>
  <c r="M55" i="1" s="1"/>
  <c r="F55" i="1"/>
  <c r="G55" i="1" s="1"/>
  <c r="L54" i="1"/>
  <c r="M54" i="1" s="1"/>
  <c r="F54" i="1"/>
  <c r="G54" i="1" s="1"/>
  <c r="L53" i="1"/>
  <c r="M53" i="1" s="1"/>
  <c r="F53" i="1"/>
  <c r="G53" i="1" s="1"/>
  <c r="L52" i="1"/>
  <c r="M52" i="1" s="1"/>
  <c r="F52" i="1"/>
  <c r="L51" i="1"/>
  <c r="M51" i="1" s="1"/>
  <c r="F51" i="1"/>
  <c r="G51" i="1" s="1"/>
  <c r="L50" i="1"/>
  <c r="M50" i="1" s="1"/>
  <c r="L49" i="1"/>
  <c r="M49" i="1" s="1"/>
  <c r="L48" i="1"/>
  <c r="M48" i="1" s="1"/>
  <c r="F48" i="1"/>
  <c r="G48" i="1" s="1"/>
  <c r="L29" i="1"/>
  <c r="M29" i="1" s="1"/>
  <c r="L28" i="1"/>
  <c r="L17" i="1"/>
  <c r="M17" i="1" s="1"/>
  <c r="L16" i="1"/>
  <c r="M16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I21" i="1"/>
  <c r="J21" i="1" s="1"/>
  <c r="I18" i="1"/>
  <c r="J18" i="1" s="1"/>
  <c r="I17" i="1"/>
  <c r="J17" i="1" s="1"/>
  <c r="I16" i="1"/>
  <c r="J16" i="1" s="1"/>
  <c r="I22" i="1"/>
  <c r="J22" i="1" s="1"/>
  <c r="F29" i="1"/>
  <c r="F28" i="1"/>
  <c r="G28" i="1" s="1"/>
  <c r="F27" i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A30" i="1"/>
  <c r="G19" i="1" l="1"/>
  <c r="N19" i="1"/>
  <c r="O19" i="1" s="1"/>
  <c r="G107" i="1"/>
  <c r="N107" i="1"/>
  <c r="O107" i="1" s="1"/>
  <c r="G108" i="1"/>
  <c r="N108" i="1"/>
  <c r="O108" i="1" s="1"/>
  <c r="N45" i="1"/>
  <c r="O45" i="1" s="1"/>
  <c r="N44" i="1"/>
  <c r="O44" i="1" s="1"/>
  <c r="N43" i="1"/>
  <c r="O43" i="1" s="1"/>
  <c r="N47" i="1"/>
  <c r="O47" i="1" s="1"/>
  <c r="J42" i="1"/>
  <c r="M42" i="1" s="1"/>
  <c r="N42" i="1"/>
  <c r="O42" i="1" s="1"/>
  <c r="N46" i="1"/>
  <c r="O46" i="1" s="1"/>
  <c r="N16" i="1"/>
  <c r="O16" i="1" s="1"/>
  <c r="N74" i="1"/>
  <c r="O74" i="1" s="1"/>
  <c r="N13" i="1"/>
  <c r="O13" i="1" s="1"/>
  <c r="N14" i="1"/>
  <c r="O14" i="1" s="1"/>
  <c r="N15" i="1"/>
  <c r="O15" i="1" s="1"/>
  <c r="G14" i="1"/>
  <c r="G13" i="1"/>
  <c r="N29" i="1"/>
  <c r="O29" i="1" s="1"/>
  <c r="G29" i="1"/>
  <c r="G158" i="1"/>
  <c r="G159" i="1" s="1"/>
  <c r="N139" i="1"/>
  <c r="O139" i="1" s="1"/>
  <c r="N141" i="1"/>
  <c r="O141" i="1" s="1"/>
  <c r="N140" i="1"/>
  <c r="O140" i="1" s="1"/>
  <c r="M158" i="1"/>
  <c r="M159" i="1" s="1"/>
  <c r="J139" i="1"/>
  <c r="J140" i="1"/>
  <c r="J141" i="1"/>
  <c r="N143" i="1"/>
  <c r="O143" i="1" s="1"/>
  <c r="N145" i="1"/>
  <c r="O145" i="1" s="1"/>
  <c r="N147" i="1"/>
  <c r="O147" i="1" s="1"/>
  <c r="N148" i="1"/>
  <c r="O148" i="1" s="1"/>
  <c r="N149" i="1"/>
  <c r="O149" i="1" s="1"/>
  <c r="N150" i="1"/>
  <c r="O150" i="1" s="1"/>
  <c r="N151" i="1"/>
  <c r="O151" i="1" s="1"/>
  <c r="N152" i="1"/>
  <c r="O152" i="1" s="1"/>
  <c r="N153" i="1"/>
  <c r="O153" i="1" s="1"/>
  <c r="N154" i="1"/>
  <c r="O154" i="1" s="1"/>
  <c r="N155" i="1"/>
  <c r="O155" i="1" s="1"/>
  <c r="N156" i="1"/>
  <c r="O156" i="1" s="1"/>
  <c r="N157" i="1"/>
  <c r="O157" i="1" s="1"/>
  <c r="N142" i="1"/>
  <c r="O142" i="1" s="1"/>
  <c r="N144" i="1"/>
  <c r="O144" i="1" s="1"/>
  <c r="N146" i="1"/>
  <c r="O146" i="1" s="1"/>
  <c r="N27" i="1"/>
  <c r="O27" i="1" s="1"/>
  <c r="J125" i="1"/>
  <c r="J126" i="1" s="1"/>
  <c r="N49" i="1"/>
  <c r="O49" i="1" s="1"/>
  <c r="N18" i="1"/>
  <c r="O18" i="1" s="1"/>
  <c r="M125" i="1"/>
  <c r="M126" i="1" s="1"/>
  <c r="N109" i="1"/>
  <c r="O109" i="1" s="1"/>
  <c r="N110" i="1"/>
  <c r="O110" i="1" s="1"/>
  <c r="N111" i="1"/>
  <c r="O111" i="1" s="1"/>
  <c r="N112" i="1"/>
  <c r="O112" i="1" s="1"/>
  <c r="N113" i="1"/>
  <c r="O113" i="1" s="1"/>
  <c r="N114" i="1"/>
  <c r="O114" i="1" s="1"/>
  <c r="N115" i="1"/>
  <c r="O115" i="1" s="1"/>
  <c r="N116" i="1"/>
  <c r="O116" i="1" s="1"/>
  <c r="N117" i="1"/>
  <c r="O117" i="1" s="1"/>
  <c r="N118" i="1"/>
  <c r="O118" i="1" s="1"/>
  <c r="N119" i="1"/>
  <c r="O119" i="1" s="1"/>
  <c r="N120" i="1"/>
  <c r="O120" i="1" s="1"/>
  <c r="N121" i="1"/>
  <c r="O121" i="1" s="1"/>
  <c r="N122" i="1"/>
  <c r="O122" i="1" s="1"/>
  <c r="N123" i="1"/>
  <c r="O123" i="1" s="1"/>
  <c r="N124" i="1"/>
  <c r="O124" i="1" s="1"/>
  <c r="N106" i="1"/>
  <c r="O106" i="1" s="1"/>
  <c r="G27" i="1"/>
  <c r="N60" i="1"/>
  <c r="O60" i="1" s="1"/>
  <c r="N52" i="1"/>
  <c r="O52" i="1" s="1"/>
  <c r="N76" i="1"/>
  <c r="O76" i="1" s="1"/>
  <c r="N84" i="1"/>
  <c r="O84" i="1" s="1"/>
  <c r="N57" i="1"/>
  <c r="O57" i="1" s="1"/>
  <c r="N80" i="1"/>
  <c r="O80" i="1" s="1"/>
  <c r="N88" i="1"/>
  <c r="O88" i="1" s="1"/>
  <c r="N28" i="1"/>
  <c r="O28" i="1" s="1"/>
  <c r="G52" i="1"/>
  <c r="G57" i="1"/>
  <c r="G60" i="1"/>
  <c r="J80" i="1"/>
  <c r="G84" i="1"/>
  <c r="G88" i="1"/>
  <c r="N53" i="1"/>
  <c r="O53" i="1" s="1"/>
  <c r="N78" i="1"/>
  <c r="O78" i="1" s="1"/>
  <c r="N82" i="1"/>
  <c r="O82" i="1" s="1"/>
  <c r="N86" i="1"/>
  <c r="O86" i="1" s="1"/>
  <c r="N90" i="1"/>
  <c r="O90" i="1" s="1"/>
  <c r="N48" i="1"/>
  <c r="O48" i="1" s="1"/>
  <c r="N56" i="1"/>
  <c r="O56" i="1" s="1"/>
  <c r="N77" i="1"/>
  <c r="O77" i="1" s="1"/>
  <c r="N81" i="1"/>
  <c r="O81" i="1" s="1"/>
  <c r="N85" i="1"/>
  <c r="O85" i="1" s="1"/>
  <c r="N89" i="1"/>
  <c r="O89" i="1" s="1"/>
  <c r="N17" i="1"/>
  <c r="O17" i="1" s="1"/>
  <c r="M28" i="1"/>
  <c r="M30" i="1" s="1"/>
  <c r="M31" i="1" s="1"/>
  <c r="N51" i="1"/>
  <c r="O51" i="1" s="1"/>
  <c r="N55" i="1"/>
  <c r="O55" i="1" s="1"/>
  <c r="N59" i="1"/>
  <c r="O59" i="1" s="1"/>
  <c r="N92" i="1"/>
  <c r="O92" i="1" s="1"/>
  <c r="N26" i="1"/>
  <c r="O26" i="1" s="1"/>
  <c r="N25" i="1"/>
  <c r="O25" i="1" s="1"/>
  <c r="N23" i="1"/>
  <c r="O23" i="1" s="1"/>
  <c r="N50" i="1"/>
  <c r="O50" i="1" s="1"/>
  <c r="N54" i="1"/>
  <c r="O54" i="1" s="1"/>
  <c r="N58" i="1"/>
  <c r="O58" i="1" s="1"/>
  <c r="N75" i="1"/>
  <c r="O75" i="1" s="1"/>
  <c r="N79" i="1"/>
  <c r="O79" i="1" s="1"/>
  <c r="N83" i="1"/>
  <c r="O83" i="1" s="1"/>
  <c r="N87" i="1"/>
  <c r="O87" i="1" s="1"/>
  <c r="N91" i="1"/>
  <c r="O91" i="1" s="1"/>
  <c r="N24" i="1"/>
  <c r="O24" i="1" s="1"/>
  <c r="J23" i="1"/>
  <c r="J30" i="1" s="1"/>
  <c r="J31" i="1" s="1"/>
  <c r="G17" i="1"/>
  <c r="G18" i="1"/>
  <c r="M93" i="1"/>
  <c r="M94" i="1" s="1"/>
  <c r="N22" i="1"/>
  <c r="O22" i="1" s="1"/>
  <c r="N21" i="1"/>
  <c r="O21" i="1" s="1"/>
  <c r="N20" i="1"/>
  <c r="O20" i="1" s="1"/>
  <c r="G125" i="1" l="1"/>
  <c r="P125" i="1" s="1"/>
  <c r="O125" i="1"/>
  <c r="J61" i="1"/>
  <c r="J62" i="1" s="1"/>
  <c r="M61" i="1"/>
  <c r="M62" i="1" s="1"/>
  <c r="O61" i="1"/>
  <c r="O30" i="1"/>
  <c r="G30" i="1"/>
  <c r="G31" i="1" s="1"/>
  <c r="O158" i="1"/>
  <c r="J158" i="1"/>
  <c r="J159" i="1" s="1"/>
  <c r="J93" i="1"/>
  <c r="J94" i="1" s="1"/>
  <c r="O93" i="1"/>
  <c r="G61" i="1"/>
  <c r="G93" i="1"/>
  <c r="G126" i="1" l="1"/>
  <c r="P61" i="1"/>
  <c r="O62" i="1"/>
  <c r="P93" i="1"/>
  <c r="G62" i="1"/>
  <c r="P30" i="1"/>
  <c r="G94" i="1"/>
  <c r="O94" i="1"/>
  <c r="O126" i="1" l="1"/>
  <c r="O127" i="1" s="1"/>
  <c r="O159" i="1" l="1"/>
  <c r="O160" i="1" s="1"/>
</calcChain>
</file>

<file path=xl/sharedStrings.xml><?xml version="1.0" encoding="utf-8"?>
<sst xmlns="http://schemas.openxmlformats.org/spreadsheetml/2006/main" count="412" uniqueCount="109">
  <si>
    <t xml:space="preserve">                                                                                                                    Руководитель учебного заведения ___________________И.А. Карпушина.</t>
  </si>
  <si>
    <t>Количество питающихся по заявке ________________</t>
  </si>
  <si>
    <t>№   п/п</t>
  </si>
  <si>
    <t>Наименована</t>
  </si>
  <si>
    <t>продуктов</t>
  </si>
  <si>
    <t>Единицы   измерения</t>
  </si>
  <si>
    <t xml:space="preserve">Цена </t>
  </si>
  <si>
    <t xml:space="preserve"> руб.  коп.</t>
  </si>
  <si>
    <t>Наименование блюд, нормативный документ</t>
  </si>
  <si>
    <t>Всего на кол-во питающихся</t>
  </si>
  <si>
    <t>Норма продуктов весом</t>
  </si>
  <si>
    <t>брутто   на 1</t>
  </si>
  <si>
    <t>порцию,г.</t>
  </si>
  <si>
    <t>Кол-во продуктов весом   брутто  на  кол-во   пита ющихся, кг.</t>
  </si>
  <si>
    <t>Сумма стоимости  продук тов  руб.коп.</t>
  </si>
  <si>
    <t>Норма продукт ов весом</t>
  </si>
  <si>
    <t>порцию, г.</t>
  </si>
  <si>
    <t>Кол-во продуктов весом   брутто  на  кол-во   пита ющихся кг.</t>
  </si>
  <si>
    <t>Сумма стоимости  продук тов , руб.коп.</t>
  </si>
  <si>
    <t>Кол-во продуктов весом   брутто  на  кол-во   пита ющихся,</t>
  </si>
  <si>
    <t>кг.</t>
  </si>
  <si>
    <t>Сумма стоимости  продук тов руб.коп.</t>
  </si>
  <si>
    <t>Норма расходов продуктов весом брутто,</t>
  </si>
  <si>
    <t>Сумма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</si>
  <si>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</si>
  <si>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</si>
  <si>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</si>
  <si>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</si>
  <si>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</si>
  <si>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</si>
  <si>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</si>
  <si>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</si>
  <si>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</si>
  <si>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</si>
  <si>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</si>
  <si>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</si>
  <si>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</si>
  <si>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</si>
  <si>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</si>
  <si>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</si>
  <si>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</si>
  <si>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Цена  1 блюда:</t>
  </si>
  <si>
    <t>Выход:</t>
  </si>
  <si>
    <t>Главный бухгалтер учебного заведения:_________________    Руководитель учебного заведения:_______________             Материально ответственное лицо:___________</t>
  </si>
  <si>
    <t>Руб.коп.</t>
  </si>
  <si>
    <t>18.</t>
  </si>
  <si>
    <t>19.</t>
  </si>
  <si>
    <t>Цена  1  блюда:</t>
  </si>
  <si>
    <t xml:space="preserve"> Главный бухгалтер учебного заведения:___________________    </t>
  </si>
  <si>
    <t xml:space="preserve"> Руководитель учебного заведения:________________________</t>
  </si>
  <si>
    <t xml:space="preserve"> Материально ответственное лицо:________________________</t>
  </si>
  <si>
    <t xml:space="preserve">  Меню – раскладка  на  </t>
  </si>
  <si>
    <t>шт.</t>
  </si>
  <si>
    <t>цена 1 блюда:</t>
  </si>
  <si>
    <t>Кол-во продуктов весом   брутто  на  кол-во пита ющихся,</t>
  </si>
  <si>
    <r>
      <t xml:space="preserve">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>Утверждаю</t>
    </r>
  </si>
  <si>
    <r>
      <t>Наименование учебного заведения</t>
    </r>
    <r>
      <rPr>
        <u/>
        <sz val="12"/>
        <color theme="1"/>
        <rFont val="Times New Roman"/>
        <family val="1"/>
        <charset val="204"/>
      </rPr>
      <t xml:space="preserve">    МОУ   Прозоровская    сош</t>
    </r>
    <r>
      <rPr>
        <sz val="12"/>
        <color theme="1"/>
        <rFont val="Times New Roman"/>
        <family val="1"/>
        <charset val="204"/>
      </rPr>
      <t xml:space="preserve">  </t>
    </r>
  </si>
  <si>
    <t>соль</t>
  </si>
  <si>
    <t>морковь</t>
  </si>
  <si>
    <t>лук</t>
  </si>
  <si>
    <t>2*30г.</t>
  </si>
  <si>
    <t>200г.</t>
  </si>
  <si>
    <t>хлеб ржаной</t>
  </si>
  <si>
    <t>батон нарезной</t>
  </si>
  <si>
    <t>чай с сахаром</t>
  </si>
  <si>
    <t>150г.</t>
  </si>
  <si>
    <t xml:space="preserve">сахар </t>
  </si>
  <si>
    <t>июнь</t>
  </si>
  <si>
    <t>пюре картофельное</t>
  </si>
  <si>
    <t xml:space="preserve">картофель </t>
  </si>
  <si>
    <t>сосиски отварные</t>
  </si>
  <si>
    <t>сосиски</t>
  </si>
  <si>
    <t>1/100г.</t>
  </si>
  <si>
    <t>22г.</t>
  </si>
  <si>
    <t>батон нарезной 400н. 40руб.</t>
  </si>
  <si>
    <t>хлеб ржаной 650г. 42руб.</t>
  </si>
  <si>
    <t>салат из свежей капусты</t>
  </si>
  <si>
    <t>свекла</t>
  </si>
  <si>
    <t>капуста свежая</t>
  </si>
  <si>
    <t xml:space="preserve">сахар  </t>
  </si>
  <si>
    <t>60г.</t>
  </si>
  <si>
    <t>250г.</t>
  </si>
  <si>
    <t>молоко</t>
  </si>
  <si>
    <t xml:space="preserve">каша молочная геркулесовая </t>
  </si>
  <si>
    <t>лимоны</t>
  </si>
  <si>
    <t>20015/7г.</t>
  </si>
  <si>
    <t>с маслом №262-1994г.</t>
  </si>
  <si>
    <t>с лимоном</t>
  </si>
  <si>
    <t>борщ с капустой и картофелем</t>
  </si>
  <si>
    <t>с курой</t>
  </si>
  <si>
    <t>куры</t>
  </si>
  <si>
    <t>масло сливочное 170г. 164руб.</t>
  </si>
  <si>
    <t>чай 100г. 70руб.</t>
  </si>
  <si>
    <t xml:space="preserve">геркулес </t>
  </si>
  <si>
    <t>21.06.23г.</t>
  </si>
  <si>
    <t>томат паста 500г. 170руб.</t>
  </si>
  <si>
    <t>масло растительное 828г. 113руб.</t>
  </si>
  <si>
    <t>печенье</t>
  </si>
  <si>
    <t>20г.</t>
  </si>
  <si>
    <t>сок</t>
  </si>
  <si>
    <t>сок 1930г. 117руб.</t>
  </si>
  <si>
    <t>батон с маслом</t>
  </si>
  <si>
    <t>батон 400г. 40руб.</t>
  </si>
  <si>
    <t>30/10г.</t>
  </si>
  <si>
    <t>25г.</t>
  </si>
  <si>
    <t>70г.</t>
  </si>
  <si>
    <t>яблоки</t>
  </si>
  <si>
    <t>200/10г.</t>
  </si>
  <si>
    <t xml:space="preserve">печенье  КРЕМДЕЛИС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</si>
</sst>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0_р_._-;\-* #,##0.000_р_._-;_-* &quot;-&quot;??_р_._-;_-@_-"/>
    <numFmt numFmtId="167" formatCode="_-* #,##0.000_р_._-;\-* #,##0.000_р_._-;_-* &quot;-&quot;???_р_._-;_-@_-"/>
    <numFmt numFmtId="168" formatCode="\«00\»"/>
    <numFmt numFmtId="169" formatCode="_-* #,##0_р_._-;\-* #,##0_р_._-;_-* &quot;-&quot;???_р_._-;_-@_-"/>
    <numFmt numFmtId="170" formatCode="_-* #,##0_р_._-;\-* #,##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1">
    <xf numFmtId="0" fontId="0" fillId="0" borderId="0" xfId="0"/>
    <xf numFmtId="164" fontId="2" fillId="0" borderId="7" xfId="0" applyNumberFormat="1" applyFont="1" applyBorder="1" applyAlignment="1">
      <alignment vertical="top" wrapText="1"/>
    </xf>
    <xf numFmtId="0" fontId="2" fillId="0" borderId="0" xfId="0" applyFont="1"/>
    <xf numFmtId="0" fontId="2" fillId="0" borderId="0" xfId="0" applyFont="1" applyAlignment="1">
      <alignment horizontal="right"/>
    </xf>
    <xf numFmtId="168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164" fontId="2" fillId="0" borderId="7" xfId="2" applyFont="1" applyBorder="1" applyAlignment="1">
      <alignment vertical="center" wrapText="1"/>
    </xf>
    <xf numFmtId="166" fontId="2" fillId="0" borderId="7" xfId="1" applyNumberFormat="1" applyFont="1" applyBorder="1" applyAlignment="1">
      <alignment vertical="center" wrapText="1"/>
    </xf>
    <xf numFmtId="167" fontId="2" fillId="0" borderId="7" xfId="0" applyNumberFormat="1" applyFont="1" applyBorder="1" applyAlignment="1">
      <alignment vertical="center" wrapText="1"/>
    </xf>
    <xf numFmtId="164" fontId="2" fillId="0" borderId="7" xfId="0" applyNumberFormat="1" applyFont="1" applyBorder="1" applyAlignment="1">
      <alignment vertical="center" wrapText="1"/>
    </xf>
    <xf numFmtId="16" fontId="2" fillId="0" borderId="7" xfId="0" applyNumberFormat="1" applyFont="1" applyBorder="1" applyAlignment="1">
      <alignment vertical="top" wrapText="1"/>
    </xf>
    <xf numFmtId="14" fontId="2" fillId="0" borderId="7" xfId="0" applyNumberFormat="1" applyFont="1" applyBorder="1" applyAlignment="1">
      <alignment vertical="top" wrapText="1"/>
    </xf>
    <xf numFmtId="169" fontId="2" fillId="0" borderId="7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top" wrapText="1"/>
    </xf>
    <xf numFmtId="164" fontId="3" fillId="0" borderId="7" xfId="0" applyNumberFormat="1" applyFont="1" applyBorder="1" applyAlignment="1">
      <alignment vertical="top" wrapText="1"/>
    </xf>
    <xf numFmtId="0" fontId="2" fillId="0" borderId="7" xfId="0" applyFont="1" applyBorder="1" applyAlignment="1">
      <alignment wrapText="1"/>
    </xf>
    <xf numFmtId="164" fontId="2" fillId="0" borderId="7" xfId="2" applyFont="1" applyBorder="1" applyAlignment="1">
      <alignment wrapText="1"/>
    </xf>
    <xf numFmtId="166" fontId="2" fillId="0" borderId="7" xfId="1" applyNumberFormat="1" applyFont="1" applyBorder="1" applyAlignment="1">
      <alignment vertical="top" wrapText="1"/>
    </xf>
    <xf numFmtId="164" fontId="2" fillId="0" borderId="7" xfId="2" applyFont="1" applyBorder="1" applyAlignment="1">
      <alignment vertical="top" wrapText="1"/>
    </xf>
    <xf numFmtId="167" fontId="2" fillId="0" borderId="7" xfId="0" applyNumberFormat="1" applyFont="1" applyBorder="1" applyAlignment="1">
      <alignment vertical="top" wrapText="1"/>
    </xf>
    <xf numFmtId="169" fontId="2" fillId="0" borderId="7" xfId="0" applyNumberFormat="1" applyFont="1" applyBorder="1" applyAlignment="1">
      <alignment vertical="top" wrapText="1"/>
    </xf>
    <xf numFmtId="170" fontId="2" fillId="0" borderId="7" xfId="1" applyNumberFormat="1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4"/>
  <sheetViews>
    <sheetView tabSelected="1" view="pageBreakPreview" topLeftCell="A3" zoomScaleSheetLayoutView="100" workbookViewId="0">
      <selection activeCell="O43" sqref="O43"/>
    </sheetView>
  </sheetViews>
  <sheetFormatPr defaultRowHeight="14.4" x14ac:dyDescent="0.3"/>
  <cols>
    <col min="1" max="1" width="5.33203125" customWidth="1"/>
    <col min="2" max="2" width="42.5546875" customWidth="1"/>
    <col min="3" max="3" width="6.33203125" customWidth="1"/>
    <col min="4" max="4" width="13.109375" customWidth="1"/>
    <col min="5" max="5" width="9.33203125" bestFit="1" customWidth="1"/>
    <col min="6" max="6" width="12.44140625" customWidth="1"/>
    <col min="7" max="7" width="12.88671875" customWidth="1"/>
    <col min="9" max="9" width="12.44140625" customWidth="1"/>
    <col min="10" max="10" width="12.6640625" customWidth="1"/>
    <col min="11" max="11" width="9.5546875" bestFit="1" customWidth="1"/>
    <col min="12" max="12" width="11.5546875" customWidth="1"/>
    <col min="13" max="13" width="13.88671875" customWidth="1"/>
    <col min="14" max="14" width="9.88671875" bestFit="1" customWidth="1"/>
    <col min="15" max="16" width="13.44140625" customWidth="1"/>
  </cols>
  <sheetData>
    <row r="1" spans="1:15" ht="15.6" x14ac:dyDescent="0.3">
      <c r="A1" s="2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6" x14ac:dyDescent="0.3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6" x14ac:dyDescent="0.3">
      <c r="A3" s="2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.6" x14ac:dyDescent="0.3">
      <c r="A4" s="2"/>
      <c r="B4" s="2"/>
      <c r="C4" s="2"/>
      <c r="D4" s="2"/>
      <c r="E4" s="3" t="s">
        <v>51</v>
      </c>
      <c r="F4" s="4">
        <v>21</v>
      </c>
      <c r="G4" s="5" t="s">
        <v>67</v>
      </c>
      <c r="H4" s="6" t="s">
        <v>73</v>
      </c>
      <c r="I4" s="2"/>
      <c r="J4" s="2"/>
      <c r="K4" s="2"/>
      <c r="L4" s="2"/>
      <c r="M4" s="2"/>
      <c r="N4" s="2"/>
      <c r="O4" s="2"/>
    </row>
    <row r="5" spans="1:15" ht="15.6" x14ac:dyDescent="0.3">
      <c r="A5" s="2" t="s">
        <v>1</v>
      </c>
      <c r="B5" s="2"/>
      <c r="C5" s="2"/>
      <c r="D5" s="2">
        <v>25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6.2" thickBot="1" x14ac:dyDescent="0.3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6.2" thickBot="1" x14ac:dyDescent="0.35">
      <c r="A7" s="33" t="s">
        <v>2</v>
      </c>
      <c r="B7" s="7" t="s">
        <v>3</v>
      </c>
      <c r="C7" s="33" t="s">
        <v>5</v>
      </c>
      <c r="D7" s="8" t="s">
        <v>6</v>
      </c>
      <c r="E7" s="36" t="s">
        <v>8</v>
      </c>
      <c r="F7" s="37"/>
      <c r="G7" s="37"/>
      <c r="H7" s="37"/>
      <c r="I7" s="37"/>
      <c r="J7" s="37"/>
      <c r="K7" s="37"/>
      <c r="L7" s="37"/>
      <c r="M7" s="38"/>
      <c r="N7" s="39" t="s">
        <v>9</v>
      </c>
      <c r="O7" s="40"/>
    </row>
    <row r="8" spans="1:15" ht="16.5" customHeight="1" thickBot="1" x14ac:dyDescent="0.35">
      <c r="A8" s="34"/>
      <c r="B8" s="9" t="s">
        <v>4</v>
      </c>
      <c r="C8" s="34"/>
      <c r="D8" s="10" t="s">
        <v>7</v>
      </c>
      <c r="E8" s="45" t="s">
        <v>83</v>
      </c>
      <c r="F8" s="46"/>
      <c r="G8" s="47"/>
      <c r="H8" s="45" t="s">
        <v>64</v>
      </c>
      <c r="I8" s="46"/>
      <c r="J8" s="47"/>
      <c r="K8" s="45" t="s">
        <v>101</v>
      </c>
      <c r="L8" s="46"/>
      <c r="M8" s="47"/>
      <c r="N8" s="41"/>
      <c r="O8" s="42"/>
    </row>
    <row r="9" spans="1:15" ht="16.5" customHeight="1" thickBot="1" x14ac:dyDescent="0.35">
      <c r="A9" s="34"/>
      <c r="B9" s="10"/>
      <c r="C9" s="34"/>
      <c r="D9" s="10"/>
      <c r="E9" s="45" t="s">
        <v>86</v>
      </c>
      <c r="F9" s="46"/>
      <c r="G9" s="47"/>
      <c r="H9" s="45" t="s">
        <v>87</v>
      </c>
      <c r="I9" s="46"/>
      <c r="J9" s="47"/>
      <c r="K9" s="45"/>
      <c r="L9" s="46"/>
      <c r="M9" s="47"/>
      <c r="N9" s="43"/>
      <c r="O9" s="44"/>
    </row>
    <row r="10" spans="1:15" ht="109.2" x14ac:dyDescent="0.3">
      <c r="A10" s="34"/>
      <c r="B10" s="10"/>
      <c r="C10" s="34"/>
      <c r="D10" s="10"/>
      <c r="E10" s="10" t="s">
        <v>10</v>
      </c>
      <c r="F10" s="33" t="s">
        <v>13</v>
      </c>
      <c r="G10" s="33" t="s">
        <v>14</v>
      </c>
      <c r="H10" s="10" t="s">
        <v>15</v>
      </c>
      <c r="I10" s="33" t="s">
        <v>17</v>
      </c>
      <c r="J10" s="33" t="s">
        <v>18</v>
      </c>
      <c r="K10" s="10" t="s">
        <v>15</v>
      </c>
      <c r="L10" s="10" t="s">
        <v>54</v>
      </c>
      <c r="M10" s="33" t="s">
        <v>21</v>
      </c>
      <c r="N10" s="10" t="s">
        <v>22</v>
      </c>
      <c r="O10" s="10" t="s">
        <v>23</v>
      </c>
    </row>
    <row r="11" spans="1:15" ht="31.2" x14ac:dyDescent="0.3">
      <c r="A11" s="34"/>
      <c r="B11" s="10"/>
      <c r="C11" s="34"/>
      <c r="D11" s="10"/>
      <c r="E11" s="10" t="s">
        <v>11</v>
      </c>
      <c r="F11" s="34"/>
      <c r="G11" s="34"/>
      <c r="H11" s="10" t="s">
        <v>11</v>
      </c>
      <c r="I11" s="34"/>
      <c r="J11" s="34"/>
      <c r="K11" s="10" t="s">
        <v>11</v>
      </c>
      <c r="L11" s="10" t="s">
        <v>20</v>
      </c>
      <c r="M11" s="34"/>
      <c r="N11" s="10" t="s">
        <v>20</v>
      </c>
      <c r="O11" s="10" t="s">
        <v>44</v>
      </c>
    </row>
    <row r="12" spans="1:15" ht="31.8" thickBot="1" x14ac:dyDescent="0.35">
      <c r="A12" s="35"/>
      <c r="B12" s="11"/>
      <c r="C12" s="35"/>
      <c r="D12" s="11"/>
      <c r="E12" s="11" t="s">
        <v>16</v>
      </c>
      <c r="F12" s="35"/>
      <c r="G12" s="35"/>
      <c r="H12" s="11" t="s">
        <v>16</v>
      </c>
      <c r="I12" s="35"/>
      <c r="J12" s="35"/>
      <c r="K12" s="11" t="s">
        <v>16</v>
      </c>
      <c r="L12" s="11"/>
      <c r="M12" s="35"/>
      <c r="N12" s="11"/>
      <c r="O12" s="11"/>
    </row>
    <row r="13" spans="1:15" ht="16.2" thickBot="1" x14ac:dyDescent="0.35">
      <c r="A13" s="12" t="s">
        <v>24</v>
      </c>
      <c r="B13" s="13" t="s">
        <v>93</v>
      </c>
      <c r="C13" s="13" t="s">
        <v>20</v>
      </c>
      <c r="D13" s="14">
        <v>113</v>
      </c>
      <c r="E13" s="13">
        <v>20</v>
      </c>
      <c r="F13" s="15">
        <f t="shared" ref="F13:F16" si="0">MROUND(E13*$D$5/1000,0.001)</f>
        <v>0.5</v>
      </c>
      <c r="G13" s="14">
        <f t="shared" ref="G13:G15" si="1">MROUND(F13*D13,0.01)</f>
        <v>56.5</v>
      </c>
      <c r="H13" s="13"/>
      <c r="I13" s="15">
        <f t="shared" ref="I13:I15" si="2">MROUND(H13*$D$5/1000,0.001)</f>
        <v>0</v>
      </c>
      <c r="J13" s="14">
        <f t="shared" ref="J13:J15" si="3">MROUND(I13*D13,0.01)</f>
        <v>0</v>
      </c>
      <c r="K13" s="13"/>
      <c r="L13" s="16">
        <f t="shared" ref="L13:L15" si="4">MROUND(K13*$D$5/1000,0.001)</f>
        <v>0</v>
      </c>
      <c r="M13" s="14">
        <f t="shared" ref="M13:M15" si="5">MROUND(L13*D13,0.01)</f>
        <v>0</v>
      </c>
      <c r="N13" s="16">
        <f t="shared" ref="N13:N15" si="6">SUM(F13,I13,L13)</f>
        <v>0.5</v>
      </c>
      <c r="O13" s="17">
        <f t="shared" ref="O13:O15" si="7">MROUND(N13*D13,0.01)</f>
        <v>56.5</v>
      </c>
    </row>
    <row r="14" spans="1:15" ht="16.2" thickBot="1" x14ac:dyDescent="0.35">
      <c r="A14" s="12" t="s">
        <v>25</v>
      </c>
      <c r="B14" s="13" t="s">
        <v>82</v>
      </c>
      <c r="C14" s="13" t="s">
        <v>20</v>
      </c>
      <c r="D14" s="14">
        <v>65</v>
      </c>
      <c r="E14" s="13">
        <v>112</v>
      </c>
      <c r="F14" s="15">
        <f t="shared" si="0"/>
        <v>2.8000000000000003</v>
      </c>
      <c r="G14" s="14">
        <f t="shared" si="1"/>
        <v>182</v>
      </c>
      <c r="H14" s="13"/>
      <c r="I14" s="15">
        <f t="shared" si="2"/>
        <v>0</v>
      </c>
      <c r="J14" s="14">
        <f t="shared" si="3"/>
        <v>0</v>
      </c>
      <c r="K14" s="13"/>
      <c r="L14" s="16">
        <f t="shared" si="4"/>
        <v>0</v>
      </c>
      <c r="M14" s="14">
        <f t="shared" si="5"/>
        <v>0</v>
      </c>
      <c r="N14" s="16">
        <f t="shared" si="6"/>
        <v>2.8000000000000003</v>
      </c>
      <c r="O14" s="17">
        <f t="shared" si="7"/>
        <v>182</v>
      </c>
    </row>
    <row r="15" spans="1:15" ht="16.2" thickBot="1" x14ac:dyDescent="0.35">
      <c r="A15" s="12" t="s">
        <v>26</v>
      </c>
      <c r="B15" s="13" t="s">
        <v>91</v>
      </c>
      <c r="C15" s="13" t="s">
        <v>20</v>
      </c>
      <c r="D15" s="14">
        <v>964.71</v>
      </c>
      <c r="E15" s="13">
        <v>10</v>
      </c>
      <c r="F15" s="15">
        <f t="shared" ref="F15" si="8">MROUND(E15*$D$5/1000,0.001)</f>
        <v>0.25</v>
      </c>
      <c r="G15" s="14">
        <f t="shared" si="1"/>
        <v>241.18</v>
      </c>
      <c r="H15" s="13"/>
      <c r="I15" s="15">
        <f t="shared" si="2"/>
        <v>0</v>
      </c>
      <c r="J15" s="14">
        <f t="shared" si="3"/>
        <v>0</v>
      </c>
      <c r="K15" s="13">
        <v>10</v>
      </c>
      <c r="L15" s="16">
        <f t="shared" si="4"/>
        <v>0.25</v>
      </c>
      <c r="M15" s="14">
        <f t="shared" si="5"/>
        <v>241.18</v>
      </c>
      <c r="N15" s="16">
        <f t="shared" si="6"/>
        <v>0.5</v>
      </c>
      <c r="O15" s="17">
        <f t="shared" si="7"/>
        <v>482.36</v>
      </c>
    </row>
    <row r="16" spans="1:15" ht="16.2" thickBot="1" x14ac:dyDescent="0.35">
      <c r="A16" s="12" t="s">
        <v>27</v>
      </c>
      <c r="B16" s="13" t="s">
        <v>57</v>
      </c>
      <c r="C16" s="13" t="s">
        <v>20</v>
      </c>
      <c r="D16" s="14">
        <v>18</v>
      </c>
      <c r="E16" s="13">
        <v>2</v>
      </c>
      <c r="F16" s="15">
        <f t="shared" si="0"/>
        <v>0.05</v>
      </c>
      <c r="G16" s="14">
        <f t="shared" ref="G16:G29" si="9">MROUND(F16*D16,0.01)</f>
        <v>0.9</v>
      </c>
      <c r="H16" s="13"/>
      <c r="I16" s="15">
        <f t="shared" ref="I16:I21" si="10">MROUND(H16*$D$5/1000,0.001)</f>
        <v>0</v>
      </c>
      <c r="J16" s="14">
        <f t="shared" ref="J16:J21" si="11">MROUND(I16*D16,0.01)</f>
        <v>0</v>
      </c>
      <c r="K16" s="13"/>
      <c r="L16" s="16">
        <f t="shared" ref="L16:L19" si="12">MROUND(K16*$D$5/1000,0.001)</f>
        <v>0</v>
      </c>
      <c r="M16" s="14">
        <f t="shared" ref="M16:M17" si="13">MROUND(L16*D16,0.01)</f>
        <v>0</v>
      </c>
      <c r="N16" s="16">
        <f t="shared" ref="N16" si="14">SUM(F16,I16,L16)</f>
        <v>0.05</v>
      </c>
      <c r="O16" s="17">
        <f t="shared" ref="O16" si="15">MROUND(N16*D16,0.01)</f>
        <v>0.9</v>
      </c>
    </row>
    <row r="17" spans="1:16" ht="16.2" thickBot="1" x14ac:dyDescent="0.35">
      <c r="A17" s="12" t="s">
        <v>28</v>
      </c>
      <c r="B17" s="13" t="s">
        <v>66</v>
      </c>
      <c r="C17" s="13" t="s">
        <v>20</v>
      </c>
      <c r="D17" s="14">
        <v>85</v>
      </c>
      <c r="E17" s="13">
        <v>4</v>
      </c>
      <c r="F17" s="15">
        <f t="shared" ref="F17:F18" si="16">MROUND(E17*$D$5/1000,0.001)</f>
        <v>0.1</v>
      </c>
      <c r="G17" s="14">
        <f t="shared" si="9"/>
        <v>8.5</v>
      </c>
      <c r="H17" s="13">
        <v>15</v>
      </c>
      <c r="I17" s="15">
        <f t="shared" si="10"/>
        <v>0.375</v>
      </c>
      <c r="J17" s="14">
        <f t="shared" si="11"/>
        <v>31.88</v>
      </c>
      <c r="K17" s="13"/>
      <c r="L17" s="16">
        <f t="shared" si="12"/>
        <v>0</v>
      </c>
      <c r="M17" s="14">
        <f t="shared" si="13"/>
        <v>0</v>
      </c>
      <c r="N17" s="16">
        <f t="shared" ref="N17:N29" si="17">SUM(F17,I17,L17)</f>
        <v>0.47499999999999998</v>
      </c>
      <c r="O17" s="17">
        <f t="shared" ref="O17:O29" si="18">MROUND(N17*D17,0.01)</f>
        <v>40.380000000000003</v>
      </c>
    </row>
    <row r="18" spans="1:16" ht="16.2" thickBot="1" x14ac:dyDescent="0.35">
      <c r="A18" s="12" t="s">
        <v>29</v>
      </c>
      <c r="B18" s="13"/>
      <c r="C18" s="13" t="s">
        <v>20</v>
      </c>
      <c r="D18" s="14"/>
      <c r="E18" s="13"/>
      <c r="F18" s="15">
        <f t="shared" si="16"/>
        <v>0</v>
      </c>
      <c r="G18" s="14">
        <f t="shared" si="9"/>
        <v>0</v>
      </c>
      <c r="H18" s="13"/>
      <c r="I18" s="15">
        <f t="shared" si="10"/>
        <v>0</v>
      </c>
      <c r="J18" s="14">
        <f t="shared" si="11"/>
        <v>0</v>
      </c>
      <c r="K18" s="13"/>
      <c r="L18" s="15">
        <f t="shared" si="12"/>
        <v>0</v>
      </c>
      <c r="M18" s="14">
        <f t="shared" ref="M18:M27" si="19">MROUND(L18*D18,0.01)</f>
        <v>0</v>
      </c>
      <c r="N18" s="16">
        <f t="shared" si="17"/>
        <v>0</v>
      </c>
      <c r="O18" s="17">
        <f t="shared" si="18"/>
        <v>0</v>
      </c>
    </row>
    <row r="19" spans="1:16" ht="16.2" thickBot="1" x14ac:dyDescent="0.35">
      <c r="A19" s="12" t="s">
        <v>30</v>
      </c>
      <c r="B19" s="13" t="s">
        <v>92</v>
      </c>
      <c r="C19" s="13" t="s">
        <v>20</v>
      </c>
      <c r="D19" s="14">
        <v>700</v>
      </c>
      <c r="E19" s="13"/>
      <c r="F19" s="15">
        <f t="shared" ref="F19" si="20">MROUND(E19*$D$5/1000,0.001)</f>
        <v>0</v>
      </c>
      <c r="G19" s="14">
        <f t="shared" ref="G19" si="21">MROUND(F19*D19,0.01)</f>
        <v>0</v>
      </c>
      <c r="H19" s="13">
        <v>1</v>
      </c>
      <c r="I19" s="15">
        <f t="shared" ref="I19" si="22">MROUND(H19*$D$5/1000,0.001)</f>
        <v>2.5000000000000001E-2</v>
      </c>
      <c r="J19" s="14">
        <f t="shared" ref="J19" si="23">MROUND(I19*D19,0.01)</f>
        <v>17.5</v>
      </c>
      <c r="K19" s="13"/>
      <c r="L19" s="16">
        <f t="shared" si="12"/>
        <v>0</v>
      </c>
      <c r="M19" s="14">
        <f t="shared" ref="M19" si="24">MROUND(L19*D19,0.01)</f>
        <v>0</v>
      </c>
      <c r="N19" s="16">
        <f t="shared" ref="N19" si="25">SUM(F19,I19,L19)</f>
        <v>2.5000000000000001E-2</v>
      </c>
      <c r="O19" s="17">
        <f t="shared" ref="O19" si="26">MROUND(N19*D19,0.01)</f>
        <v>17.5</v>
      </c>
    </row>
    <row r="20" spans="1:16" ht="16.2" thickBot="1" x14ac:dyDescent="0.35">
      <c r="A20" s="12" t="s">
        <v>31</v>
      </c>
      <c r="B20" s="13" t="s">
        <v>84</v>
      </c>
      <c r="C20" s="13" t="s">
        <v>20</v>
      </c>
      <c r="D20" s="14">
        <v>242</v>
      </c>
      <c r="E20" s="13"/>
      <c r="F20" s="15">
        <f>MROUND(E20*$D$5/1000,0.001)</f>
        <v>0</v>
      </c>
      <c r="G20" s="14">
        <f t="shared" si="9"/>
        <v>0</v>
      </c>
      <c r="H20" s="13">
        <v>8</v>
      </c>
      <c r="I20" s="15">
        <f t="shared" si="10"/>
        <v>0.2</v>
      </c>
      <c r="J20" s="14">
        <f t="shared" si="11"/>
        <v>48.4</v>
      </c>
      <c r="K20" s="13"/>
      <c r="L20" s="16">
        <f t="shared" ref="L20:L27" si="27">MROUND(K20*$D$5/1000,0.001)</f>
        <v>0</v>
      </c>
      <c r="M20" s="14">
        <f t="shared" si="19"/>
        <v>0</v>
      </c>
      <c r="N20" s="16">
        <f t="shared" si="17"/>
        <v>0.2</v>
      </c>
      <c r="O20" s="17">
        <f t="shared" si="18"/>
        <v>48.4</v>
      </c>
    </row>
    <row r="21" spans="1:16" ht="16.2" thickBot="1" x14ac:dyDescent="0.35">
      <c r="A21" s="12" t="s">
        <v>32</v>
      </c>
      <c r="B21" s="13" t="s">
        <v>102</v>
      </c>
      <c r="C21" s="13" t="s">
        <v>20</v>
      </c>
      <c r="D21" s="14">
        <v>100</v>
      </c>
      <c r="E21" s="13"/>
      <c r="F21" s="15">
        <f t="shared" ref="F21:F29" si="28">MROUND(E21*$D$5/1000,0.001)</f>
        <v>0</v>
      </c>
      <c r="G21" s="14">
        <f t="shared" si="9"/>
        <v>0</v>
      </c>
      <c r="H21" s="13"/>
      <c r="I21" s="15">
        <f t="shared" si="10"/>
        <v>0</v>
      </c>
      <c r="J21" s="14">
        <f t="shared" si="11"/>
        <v>0</v>
      </c>
      <c r="K21" s="13">
        <v>30</v>
      </c>
      <c r="L21" s="16">
        <f t="shared" ref="L21:L24" si="29">MROUND(K21*$D$5/1000,0.001)</f>
        <v>0.75</v>
      </c>
      <c r="M21" s="14">
        <f t="shared" si="19"/>
        <v>75</v>
      </c>
      <c r="N21" s="16">
        <f t="shared" si="17"/>
        <v>0.75</v>
      </c>
      <c r="O21" s="17">
        <f t="shared" si="18"/>
        <v>75</v>
      </c>
    </row>
    <row r="22" spans="1:16" ht="16.2" thickBot="1" x14ac:dyDescent="0.35">
      <c r="A22" s="12" t="s">
        <v>33</v>
      </c>
      <c r="B22" s="13"/>
      <c r="C22" s="13" t="s">
        <v>20</v>
      </c>
      <c r="D22" s="14"/>
      <c r="E22" s="13"/>
      <c r="F22" s="15">
        <f t="shared" si="28"/>
        <v>0</v>
      </c>
      <c r="G22" s="14">
        <f t="shared" si="9"/>
        <v>0</v>
      </c>
      <c r="H22" s="13"/>
      <c r="I22" s="15">
        <f>MROUND(H22*$D$5/1000,0.001)</f>
        <v>0</v>
      </c>
      <c r="J22" s="14">
        <f>MROUND(I22*D22,0.01)</f>
        <v>0</v>
      </c>
      <c r="K22" s="13"/>
      <c r="L22" s="16">
        <f t="shared" si="29"/>
        <v>0</v>
      </c>
      <c r="M22" s="14">
        <f t="shared" si="19"/>
        <v>0</v>
      </c>
      <c r="N22" s="16">
        <f t="shared" si="17"/>
        <v>0</v>
      </c>
      <c r="O22" s="17">
        <f t="shared" si="18"/>
        <v>0</v>
      </c>
    </row>
    <row r="23" spans="1:16" ht="16.2" thickBot="1" x14ac:dyDescent="0.35">
      <c r="A23" s="12" t="s">
        <v>34</v>
      </c>
      <c r="B23" s="13"/>
      <c r="C23" s="13" t="s">
        <v>52</v>
      </c>
      <c r="D23" s="14"/>
      <c r="E23" s="13"/>
      <c r="F23" s="15">
        <f t="shared" si="28"/>
        <v>0</v>
      </c>
      <c r="G23" s="14">
        <f t="shared" si="9"/>
        <v>0</v>
      </c>
      <c r="H23" s="13"/>
      <c r="I23" s="15">
        <f t="shared" ref="I23:I29" si="30">MROUND(H23*$D$5/1000,0.001)</f>
        <v>0</v>
      </c>
      <c r="J23" s="14">
        <f t="shared" ref="J23:J29" si="31">MROUND(I23*D23,0.01)</f>
        <v>0</v>
      </c>
      <c r="K23" s="13"/>
      <c r="L23" s="16">
        <f t="shared" ref="L23" si="32">MROUND(K23*$D$5/1000,0.001)</f>
        <v>0</v>
      </c>
      <c r="M23" s="14">
        <f t="shared" ref="M23" si="33">MROUND(L23*D23,0.01)</f>
        <v>0</v>
      </c>
      <c r="N23" s="16">
        <f t="shared" si="17"/>
        <v>0</v>
      </c>
      <c r="O23" s="17">
        <f t="shared" si="18"/>
        <v>0</v>
      </c>
    </row>
    <row r="24" spans="1:16" ht="16.2" thickBot="1" x14ac:dyDescent="0.35">
      <c r="A24" s="12" t="s">
        <v>35</v>
      </c>
      <c r="B24" s="13"/>
      <c r="C24" s="13" t="s">
        <v>20</v>
      </c>
      <c r="D24" s="14"/>
      <c r="E24" s="13"/>
      <c r="F24" s="15">
        <f t="shared" si="28"/>
        <v>0</v>
      </c>
      <c r="G24" s="14">
        <f t="shared" si="9"/>
        <v>0</v>
      </c>
      <c r="H24" s="13"/>
      <c r="I24" s="15">
        <f t="shared" si="30"/>
        <v>0</v>
      </c>
      <c r="J24" s="14">
        <f t="shared" si="31"/>
        <v>0</v>
      </c>
      <c r="K24" s="13"/>
      <c r="L24" s="16">
        <f t="shared" si="29"/>
        <v>0</v>
      </c>
      <c r="M24" s="14">
        <f t="shared" si="19"/>
        <v>0</v>
      </c>
      <c r="N24" s="16">
        <f t="shared" si="17"/>
        <v>0</v>
      </c>
      <c r="O24" s="17">
        <f t="shared" si="18"/>
        <v>0</v>
      </c>
    </row>
    <row r="25" spans="1:16" ht="16.2" thickBot="1" x14ac:dyDescent="0.35">
      <c r="A25" s="12" t="s">
        <v>36</v>
      </c>
      <c r="B25" s="13"/>
      <c r="C25" s="13" t="s">
        <v>20</v>
      </c>
      <c r="D25" s="14"/>
      <c r="E25" s="13"/>
      <c r="F25" s="15">
        <f t="shared" si="28"/>
        <v>0</v>
      </c>
      <c r="G25" s="14">
        <f t="shared" si="9"/>
        <v>0</v>
      </c>
      <c r="H25" s="13"/>
      <c r="I25" s="15">
        <f t="shared" si="30"/>
        <v>0</v>
      </c>
      <c r="J25" s="14">
        <f t="shared" si="31"/>
        <v>0</v>
      </c>
      <c r="K25" s="13"/>
      <c r="L25" s="16">
        <f t="shared" si="27"/>
        <v>0</v>
      </c>
      <c r="M25" s="14">
        <f t="shared" si="19"/>
        <v>0</v>
      </c>
      <c r="N25" s="16">
        <f t="shared" si="17"/>
        <v>0</v>
      </c>
      <c r="O25" s="17">
        <f t="shared" si="18"/>
        <v>0</v>
      </c>
    </row>
    <row r="26" spans="1:16" ht="16.2" thickBot="1" x14ac:dyDescent="0.35">
      <c r="A26" s="12" t="s">
        <v>37</v>
      </c>
      <c r="B26" s="13"/>
      <c r="C26" s="13" t="s">
        <v>20</v>
      </c>
      <c r="D26" s="14"/>
      <c r="E26" s="13"/>
      <c r="F26" s="15">
        <f t="shared" si="28"/>
        <v>0</v>
      </c>
      <c r="G26" s="14">
        <f t="shared" si="9"/>
        <v>0</v>
      </c>
      <c r="H26" s="13"/>
      <c r="I26" s="15">
        <f t="shared" si="30"/>
        <v>0</v>
      </c>
      <c r="J26" s="14">
        <f t="shared" si="31"/>
        <v>0</v>
      </c>
      <c r="K26" s="13"/>
      <c r="L26" s="16">
        <f t="shared" si="27"/>
        <v>0</v>
      </c>
      <c r="M26" s="14">
        <f t="shared" si="19"/>
        <v>0</v>
      </c>
      <c r="N26" s="16">
        <f t="shared" si="17"/>
        <v>0</v>
      </c>
      <c r="O26" s="17">
        <f t="shared" si="18"/>
        <v>0</v>
      </c>
    </row>
    <row r="27" spans="1:16" ht="16.2" thickBot="1" x14ac:dyDescent="0.35">
      <c r="A27" s="12" t="s">
        <v>38</v>
      </c>
      <c r="B27" s="13"/>
      <c r="C27" s="13" t="s">
        <v>20</v>
      </c>
      <c r="D27" s="14"/>
      <c r="E27" s="13"/>
      <c r="F27" s="15">
        <f t="shared" si="28"/>
        <v>0</v>
      </c>
      <c r="G27" s="14">
        <f t="shared" si="9"/>
        <v>0</v>
      </c>
      <c r="H27" s="13"/>
      <c r="I27" s="15">
        <f t="shared" si="30"/>
        <v>0</v>
      </c>
      <c r="J27" s="14">
        <f t="shared" si="31"/>
        <v>0</v>
      </c>
      <c r="K27" s="13"/>
      <c r="L27" s="16">
        <f t="shared" si="27"/>
        <v>0</v>
      </c>
      <c r="M27" s="14">
        <f t="shared" si="19"/>
        <v>0</v>
      </c>
      <c r="N27" s="16">
        <f t="shared" si="17"/>
        <v>0</v>
      </c>
      <c r="O27" s="17">
        <f t="shared" si="18"/>
        <v>0</v>
      </c>
    </row>
    <row r="28" spans="1:16" ht="16.2" thickBot="1" x14ac:dyDescent="0.35">
      <c r="A28" s="12" t="s">
        <v>39</v>
      </c>
      <c r="B28" s="13"/>
      <c r="C28" s="13"/>
      <c r="D28" s="14"/>
      <c r="E28" s="13"/>
      <c r="F28" s="15">
        <f t="shared" si="28"/>
        <v>0</v>
      </c>
      <c r="G28" s="14">
        <f t="shared" si="9"/>
        <v>0</v>
      </c>
      <c r="H28" s="13"/>
      <c r="I28" s="15">
        <f t="shared" si="30"/>
        <v>0</v>
      </c>
      <c r="J28" s="14">
        <f t="shared" si="31"/>
        <v>0</v>
      </c>
      <c r="K28" s="13"/>
      <c r="L28" s="16">
        <f t="shared" ref="L28:L29" si="34">MROUND(K28*$D$5/1000,0.001)</f>
        <v>0</v>
      </c>
      <c r="M28" s="14">
        <f t="shared" ref="M28:M29" si="35">MROUND(L28*D28,0.01)</f>
        <v>0</v>
      </c>
      <c r="N28" s="16">
        <f t="shared" si="17"/>
        <v>0</v>
      </c>
      <c r="O28" s="17">
        <f t="shared" si="18"/>
        <v>0</v>
      </c>
    </row>
    <row r="29" spans="1:16" ht="16.2" thickBot="1" x14ac:dyDescent="0.35">
      <c r="A29" s="12" t="s">
        <v>40</v>
      </c>
      <c r="B29" s="13"/>
      <c r="C29" s="13"/>
      <c r="D29" s="14"/>
      <c r="E29" s="13"/>
      <c r="F29" s="15">
        <f t="shared" si="28"/>
        <v>0</v>
      </c>
      <c r="G29" s="14">
        <f t="shared" si="9"/>
        <v>0</v>
      </c>
      <c r="H29" s="13"/>
      <c r="I29" s="15">
        <f t="shared" si="30"/>
        <v>0</v>
      </c>
      <c r="J29" s="14">
        <f t="shared" si="31"/>
        <v>0</v>
      </c>
      <c r="K29" s="13"/>
      <c r="L29" s="16">
        <f t="shared" si="34"/>
        <v>0</v>
      </c>
      <c r="M29" s="14">
        <f t="shared" si="35"/>
        <v>0</v>
      </c>
      <c r="N29" s="16">
        <f t="shared" si="17"/>
        <v>0</v>
      </c>
      <c r="O29" s="17">
        <f t="shared" si="18"/>
        <v>0</v>
      </c>
    </row>
    <row r="30" spans="1:16" ht="16.2" thickBot="1" x14ac:dyDescent="0.35">
      <c r="A30" s="30" t="str">
        <f>"Общая стоимость продуктов на  "&amp;D5&amp;"       человек."</f>
        <v>Общая стоимость продуктов на  25       человек.</v>
      </c>
      <c r="B30" s="31"/>
      <c r="C30" s="31"/>
      <c r="D30" s="31"/>
      <c r="E30" s="31"/>
      <c r="F30" s="32"/>
      <c r="G30" s="1">
        <f>SUM(G11:G29)</f>
        <v>489.08</v>
      </c>
      <c r="H30" s="11"/>
      <c r="I30" s="1"/>
      <c r="J30" s="1">
        <f>SUM(J11:J29)</f>
        <v>97.78</v>
      </c>
      <c r="K30" s="11"/>
      <c r="L30" s="11"/>
      <c r="M30" s="1">
        <f>SUM(M11:M29)</f>
        <v>316.18</v>
      </c>
      <c r="N30" s="11"/>
      <c r="O30" s="1">
        <f>SUM(O13:O29)</f>
        <v>903.04</v>
      </c>
      <c r="P30" s="1">
        <f>SUM(G30:M30)</f>
        <v>903.04</v>
      </c>
    </row>
    <row r="31" spans="1:16" ht="16.2" thickBot="1" x14ac:dyDescent="0.35">
      <c r="A31" s="30" t="s">
        <v>41</v>
      </c>
      <c r="B31" s="31"/>
      <c r="C31" s="31"/>
      <c r="D31" s="31"/>
      <c r="E31" s="31"/>
      <c r="F31" s="32"/>
      <c r="G31" s="1">
        <f>G30/$D$5</f>
        <v>19.563199999999998</v>
      </c>
      <c r="H31" s="11"/>
      <c r="I31" s="1"/>
      <c r="J31" s="1">
        <f>J30/$D$5</f>
        <v>3.9112</v>
      </c>
      <c r="K31" s="11"/>
      <c r="L31" s="11"/>
      <c r="M31" s="1">
        <f>M30/$D$5</f>
        <v>12.6472</v>
      </c>
      <c r="N31" s="11"/>
      <c r="O31" s="1"/>
    </row>
    <row r="32" spans="1:16" ht="16.2" thickBot="1" x14ac:dyDescent="0.35">
      <c r="A32" s="30" t="s">
        <v>42</v>
      </c>
      <c r="B32" s="31"/>
      <c r="C32" s="31"/>
      <c r="D32" s="31"/>
      <c r="E32" s="31"/>
      <c r="F32" s="32"/>
      <c r="G32" s="18" t="s">
        <v>107</v>
      </c>
      <c r="H32" s="11"/>
      <c r="I32" s="19"/>
      <c r="J32" s="11" t="s">
        <v>85</v>
      </c>
      <c r="K32" s="11"/>
      <c r="L32" s="11"/>
      <c r="M32" s="11" t="s">
        <v>103</v>
      </c>
      <c r="N32" s="11"/>
      <c r="O32" s="1"/>
    </row>
    <row r="33" spans="1:15" ht="15.6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5.6" x14ac:dyDescent="0.3">
      <c r="A34" s="2" t="s">
        <v>43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6.2" thickBot="1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 t="s">
        <v>94</v>
      </c>
      <c r="N35" s="2"/>
      <c r="O35" s="2"/>
    </row>
    <row r="36" spans="1:15" ht="16.2" thickBot="1" x14ac:dyDescent="0.35">
      <c r="A36" s="33" t="s">
        <v>2</v>
      </c>
      <c r="B36" s="7" t="s">
        <v>3</v>
      </c>
      <c r="C36" s="33" t="s">
        <v>5</v>
      </c>
      <c r="D36" s="8" t="s">
        <v>6</v>
      </c>
      <c r="E36" s="36" t="s">
        <v>8</v>
      </c>
      <c r="F36" s="37"/>
      <c r="G36" s="37"/>
      <c r="H36" s="37"/>
      <c r="I36" s="37"/>
      <c r="J36" s="37"/>
      <c r="K36" s="37"/>
      <c r="L36" s="37"/>
      <c r="M36" s="38"/>
      <c r="N36" s="39" t="s">
        <v>9</v>
      </c>
      <c r="O36" s="40"/>
    </row>
    <row r="37" spans="1:15" ht="16.5" customHeight="1" thickBot="1" x14ac:dyDescent="0.35">
      <c r="A37" s="34"/>
      <c r="B37" s="9" t="s">
        <v>4</v>
      </c>
      <c r="C37" s="34"/>
      <c r="D37" s="10" t="s">
        <v>7</v>
      </c>
      <c r="E37" s="48" t="s">
        <v>88</v>
      </c>
      <c r="F37" s="49"/>
      <c r="G37" s="50"/>
      <c r="H37" s="45" t="s">
        <v>76</v>
      </c>
      <c r="I37" s="46"/>
      <c r="J37" s="47"/>
      <c r="K37" s="45" t="s">
        <v>68</v>
      </c>
      <c r="L37" s="46"/>
      <c r="M37" s="47"/>
      <c r="N37" s="41"/>
      <c r="O37" s="42"/>
    </row>
    <row r="38" spans="1:15" ht="16.5" customHeight="1" thickBot="1" x14ac:dyDescent="0.35">
      <c r="A38" s="34"/>
      <c r="B38" s="10"/>
      <c r="C38" s="34"/>
      <c r="D38" s="10"/>
      <c r="E38" s="48" t="s">
        <v>89</v>
      </c>
      <c r="F38" s="49"/>
      <c r="G38" s="50"/>
      <c r="H38" s="45"/>
      <c r="I38" s="46"/>
      <c r="J38" s="47"/>
      <c r="K38" s="45"/>
      <c r="L38" s="46"/>
      <c r="M38" s="47"/>
      <c r="N38" s="43"/>
      <c r="O38" s="44"/>
    </row>
    <row r="39" spans="1:15" ht="109.2" x14ac:dyDescent="0.3">
      <c r="A39" s="34"/>
      <c r="B39" s="10"/>
      <c r="C39" s="34"/>
      <c r="D39" s="10"/>
      <c r="E39" s="10" t="s">
        <v>10</v>
      </c>
      <c r="F39" s="33" t="s">
        <v>13</v>
      </c>
      <c r="G39" s="33" t="s">
        <v>18</v>
      </c>
      <c r="H39" s="10" t="s">
        <v>10</v>
      </c>
      <c r="I39" s="33" t="s">
        <v>17</v>
      </c>
      <c r="J39" s="33" t="s">
        <v>18</v>
      </c>
      <c r="K39" s="10" t="s">
        <v>10</v>
      </c>
      <c r="L39" s="10" t="s">
        <v>19</v>
      </c>
      <c r="M39" s="33" t="s">
        <v>18</v>
      </c>
      <c r="N39" s="10" t="s">
        <v>22</v>
      </c>
      <c r="O39" s="10" t="s">
        <v>23</v>
      </c>
    </row>
    <row r="40" spans="1:15" ht="31.2" x14ac:dyDescent="0.3">
      <c r="A40" s="34"/>
      <c r="B40" s="10"/>
      <c r="C40" s="34"/>
      <c r="D40" s="10"/>
      <c r="E40" s="10" t="s">
        <v>11</v>
      </c>
      <c r="F40" s="34"/>
      <c r="G40" s="34"/>
      <c r="H40" s="10" t="s">
        <v>11</v>
      </c>
      <c r="I40" s="34"/>
      <c r="J40" s="34"/>
      <c r="K40" s="10" t="s">
        <v>11</v>
      </c>
      <c r="L40" s="10" t="s">
        <v>20</v>
      </c>
      <c r="M40" s="34"/>
      <c r="N40" s="10" t="s">
        <v>20</v>
      </c>
      <c r="O40" s="10" t="s">
        <v>44</v>
      </c>
    </row>
    <row r="41" spans="1:15" ht="31.8" thickBot="1" x14ac:dyDescent="0.35">
      <c r="A41" s="35"/>
      <c r="B41" s="11"/>
      <c r="C41" s="35"/>
      <c r="D41" s="11"/>
      <c r="E41" s="11" t="s">
        <v>12</v>
      </c>
      <c r="F41" s="35"/>
      <c r="G41" s="35"/>
      <c r="H41" s="11" t="s">
        <v>12</v>
      </c>
      <c r="I41" s="35"/>
      <c r="J41" s="35"/>
      <c r="K41" s="11" t="s">
        <v>12</v>
      </c>
      <c r="L41" s="11"/>
      <c r="M41" s="35"/>
      <c r="N41" s="11"/>
      <c r="O41" s="11"/>
    </row>
    <row r="42" spans="1:15" ht="16.2" thickBot="1" x14ac:dyDescent="0.35">
      <c r="A42" s="12" t="s">
        <v>24</v>
      </c>
      <c r="B42" s="23" t="s">
        <v>77</v>
      </c>
      <c r="C42" s="23" t="s">
        <v>20</v>
      </c>
      <c r="D42" s="14">
        <v>39</v>
      </c>
      <c r="E42" s="13">
        <v>52.5</v>
      </c>
      <c r="F42" s="15">
        <f t="shared" ref="F42:F47" si="36">MROUND(E42*$D$5/1000,0.001)</f>
        <v>1.3129999999999999</v>
      </c>
      <c r="G42" s="14">
        <f t="shared" ref="G42:G47" si="37">MROUND(F42*D42,0.01)</f>
        <v>51.21</v>
      </c>
      <c r="H42" s="13"/>
      <c r="I42" s="15">
        <f t="shared" ref="I42:I47" si="38">MROUND(H42*$D$5/1000,0.001)</f>
        <v>0</v>
      </c>
      <c r="J42" s="14">
        <f t="shared" ref="J42" si="39">MROUND(I42*G42,0.01)</f>
        <v>0</v>
      </c>
      <c r="K42" s="13"/>
      <c r="L42" s="15">
        <f t="shared" ref="L42:L47" si="40">MROUND(K42*$D$5/1000,0.001)</f>
        <v>0</v>
      </c>
      <c r="M42" s="14">
        <f t="shared" ref="M42" si="41">MROUND(L42*J42,0.01)</f>
        <v>0</v>
      </c>
      <c r="N42" s="16">
        <f t="shared" ref="N42:N47" si="42">SUM(F42,I42,L42)</f>
        <v>1.3129999999999999</v>
      </c>
      <c r="O42" s="17">
        <f t="shared" ref="O42:O47" si="43">MROUND(N42*D42,0.01)</f>
        <v>51.21</v>
      </c>
    </row>
    <row r="43" spans="1:15" ht="16.2" thickBot="1" x14ac:dyDescent="0.35">
      <c r="A43" s="12" t="s">
        <v>25</v>
      </c>
      <c r="B43" s="23" t="s">
        <v>78</v>
      </c>
      <c r="C43" s="23" t="s">
        <v>20</v>
      </c>
      <c r="D43" s="14">
        <v>85</v>
      </c>
      <c r="E43" s="13">
        <v>25</v>
      </c>
      <c r="F43" s="15">
        <f t="shared" ref="F43" si="44">MROUND(E43*$D$5/1000,0.001)</f>
        <v>0.625</v>
      </c>
      <c r="G43" s="14">
        <f t="shared" ref="G43" si="45">MROUND(F43*D43,0.01)</f>
        <v>53.13</v>
      </c>
      <c r="H43" s="13">
        <v>86.4</v>
      </c>
      <c r="I43" s="15">
        <f t="shared" si="38"/>
        <v>2.16</v>
      </c>
      <c r="J43" s="14">
        <f>I43*$D$43</f>
        <v>183.60000000000002</v>
      </c>
      <c r="K43" s="13"/>
      <c r="L43" s="15">
        <f t="shared" si="40"/>
        <v>0</v>
      </c>
      <c r="M43" s="14">
        <f>L43*$D$43</f>
        <v>0</v>
      </c>
      <c r="N43" s="16">
        <f t="shared" si="42"/>
        <v>2.7850000000000001</v>
      </c>
      <c r="O43" s="17">
        <f t="shared" si="43"/>
        <v>236.73000000000002</v>
      </c>
    </row>
    <row r="44" spans="1:15" ht="16.2" thickBot="1" x14ac:dyDescent="0.35">
      <c r="A44" s="12" t="s">
        <v>26</v>
      </c>
      <c r="B44" s="23" t="s">
        <v>69</v>
      </c>
      <c r="C44" s="23" t="s">
        <v>20</v>
      </c>
      <c r="D44" s="14">
        <v>20</v>
      </c>
      <c r="E44" s="23">
        <v>32.299999999999997</v>
      </c>
      <c r="F44" s="15">
        <f t="shared" si="36"/>
        <v>0.80700000000000005</v>
      </c>
      <c r="G44" s="14">
        <f t="shared" si="37"/>
        <v>16.14</v>
      </c>
      <c r="H44" s="11"/>
      <c r="I44" s="15">
        <f t="shared" si="38"/>
        <v>0</v>
      </c>
      <c r="J44" s="14">
        <f>I44*$D$44</f>
        <v>0</v>
      </c>
      <c r="K44" s="13">
        <v>187.5</v>
      </c>
      <c r="L44" s="15">
        <f t="shared" si="40"/>
        <v>4.6879999999999997</v>
      </c>
      <c r="M44" s="14">
        <f>L44*$D$44</f>
        <v>93.759999999999991</v>
      </c>
      <c r="N44" s="16">
        <f t="shared" si="42"/>
        <v>5.4950000000000001</v>
      </c>
      <c r="O44" s="17">
        <f t="shared" si="43"/>
        <v>109.9</v>
      </c>
    </row>
    <row r="45" spans="1:15" ht="16.2" thickBot="1" x14ac:dyDescent="0.35">
      <c r="A45" s="12" t="s">
        <v>27</v>
      </c>
      <c r="B45" s="23" t="s">
        <v>58</v>
      </c>
      <c r="C45" s="23" t="s">
        <v>20</v>
      </c>
      <c r="D45" s="14">
        <v>97</v>
      </c>
      <c r="E45" s="23">
        <v>17.5</v>
      </c>
      <c r="F45" s="15">
        <f t="shared" si="36"/>
        <v>0.438</v>
      </c>
      <c r="G45" s="14">
        <f t="shared" si="37"/>
        <v>42.49</v>
      </c>
      <c r="H45" s="11">
        <v>7.8</v>
      </c>
      <c r="I45" s="15">
        <f t="shared" si="38"/>
        <v>0.19500000000000001</v>
      </c>
      <c r="J45" s="14">
        <f>I45*$D$45</f>
        <v>18.914999999999999</v>
      </c>
      <c r="K45" s="13"/>
      <c r="L45" s="15">
        <f t="shared" si="40"/>
        <v>0</v>
      </c>
      <c r="M45" s="14">
        <f>L45*$D$45</f>
        <v>0</v>
      </c>
      <c r="N45" s="16">
        <f t="shared" si="42"/>
        <v>0.63300000000000001</v>
      </c>
      <c r="O45" s="17">
        <f t="shared" si="43"/>
        <v>61.4</v>
      </c>
    </row>
    <row r="46" spans="1:15" ht="16.2" thickBot="1" x14ac:dyDescent="0.35">
      <c r="A46" s="12" t="s">
        <v>28</v>
      </c>
      <c r="B46" s="23" t="s">
        <v>59</v>
      </c>
      <c r="C46" s="23" t="s">
        <v>20</v>
      </c>
      <c r="D46" s="24">
        <v>95</v>
      </c>
      <c r="E46" s="23">
        <v>12.5</v>
      </c>
      <c r="F46" s="15">
        <f t="shared" si="36"/>
        <v>0.313</v>
      </c>
      <c r="G46" s="14">
        <f t="shared" si="37"/>
        <v>29.740000000000002</v>
      </c>
      <c r="H46" s="11"/>
      <c r="I46" s="15">
        <f t="shared" si="38"/>
        <v>0</v>
      </c>
      <c r="J46" s="14">
        <f>I46*$D$46</f>
        <v>0</v>
      </c>
      <c r="K46" s="13"/>
      <c r="L46" s="15">
        <f t="shared" si="40"/>
        <v>0</v>
      </c>
      <c r="M46" s="14">
        <f>L46*$D$46</f>
        <v>0</v>
      </c>
      <c r="N46" s="16">
        <f t="shared" si="42"/>
        <v>0.313</v>
      </c>
      <c r="O46" s="17">
        <f t="shared" si="43"/>
        <v>29.740000000000002</v>
      </c>
    </row>
    <row r="47" spans="1:15" ht="16.2" thickBot="1" x14ac:dyDescent="0.35">
      <c r="A47" s="12" t="s">
        <v>29</v>
      </c>
      <c r="B47" s="13" t="s">
        <v>90</v>
      </c>
      <c r="C47" s="13" t="s">
        <v>20</v>
      </c>
      <c r="D47" s="14">
        <v>262</v>
      </c>
      <c r="E47" s="13">
        <v>29.7</v>
      </c>
      <c r="F47" s="15">
        <f t="shared" si="36"/>
        <v>0.74299999999999999</v>
      </c>
      <c r="G47" s="14">
        <f t="shared" si="37"/>
        <v>194.67000000000002</v>
      </c>
      <c r="H47" s="11"/>
      <c r="I47" s="15">
        <f t="shared" si="38"/>
        <v>0</v>
      </c>
      <c r="J47" s="14">
        <f>I47*$D$47</f>
        <v>0</v>
      </c>
      <c r="K47" s="13"/>
      <c r="L47" s="15">
        <f t="shared" si="40"/>
        <v>0</v>
      </c>
      <c r="M47" s="14">
        <f>L47*$D$47</f>
        <v>0</v>
      </c>
      <c r="N47" s="16">
        <f t="shared" si="42"/>
        <v>0.74299999999999999</v>
      </c>
      <c r="O47" s="17">
        <f t="shared" si="43"/>
        <v>194.67000000000002</v>
      </c>
    </row>
    <row r="48" spans="1:15" ht="16.2" thickBot="1" x14ac:dyDescent="0.35">
      <c r="A48" s="12" t="s">
        <v>30</v>
      </c>
      <c r="B48" s="23" t="s">
        <v>95</v>
      </c>
      <c r="C48" s="23" t="s">
        <v>20</v>
      </c>
      <c r="D48" s="24">
        <v>340</v>
      </c>
      <c r="E48" s="13">
        <v>3</v>
      </c>
      <c r="F48" s="15">
        <f t="shared" ref="F48:F60" si="46">MROUND(E48*$D$5/1000,0.001)</f>
        <v>7.4999999999999997E-2</v>
      </c>
      <c r="G48" s="14">
        <f>F48*$D$48</f>
        <v>25.5</v>
      </c>
      <c r="H48" s="11"/>
      <c r="I48" s="15">
        <f t="shared" ref="I48:I60" si="47">MROUND(H48*$D$5/1000,0.001)</f>
        <v>0</v>
      </c>
      <c r="J48" s="14">
        <f t="shared" ref="J48:J60" si="48">I48*D48</f>
        <v>0</v>
      </c>
      <c r="K48" s="13"/>
      <c r="L48" s="16">
        <f t="shared" ref="L48:L60" si="49">MROUND(K48*$D$5/1000,0.001)</f>
        <v>0</v>
      </c>
      <c r="M48" s="14">
        <f t="shared" ref="M48:M60" si="50">MROUND(L48*D48,0.01)</f>
        <v>0</v>
      </c>
      <c r="N48" s="16">
        <f t="shared" ref="N48:N60" si="51">SUM(F48,I48,L48)</f>
        <v>7.4999999999999997E-2</v>
      </c>
      <c r="O48" s="17">
        <f t="shared" ref="O48:O60" si="52">MROUND(N48*D48,0.01)</f>
        <v>25.5</v>
      </c>
    </row>
    <row r="49" spans="1:16" ht="16.2" thickBot="1" x14ac:dyDescent="0.35">
      <c r="A49" s="12" t="s">
        <v>31</v>
      </c>
      <c r="B49" s="13" t="s">
        <v>96</v>
      </c>
      <c r="C49" s="13" t="s">
        <v>20</v>
      </c>
      <c r="D49" s="14">
        <v>136.47</v>
      </c>
      <c r="E49" s="13">
        <v>2.5</v>
      </c>
      <c r="F49" s="15">
        <f t="shared" ref="F49:F50" si="53">MROUND(E49*$D$5/1000,0.001)</f>
        <v>6.3E-2</v>
      </c>
      <c r="G49" s="14">
        <f>F49*$D$49</f>
        <v>8.5976099999999995</v>
      </c>
      <c r="H49" s="11">
        <v>3</v>
      </c>
      <c r="I49" s="15">
        <f t="shared" si="47"/>
        <v>7.4999999999999997E-2</v>
      </c>
      <c r="J49" s="14">
        <f t="shared" si="48"/>
        <v>10.235249999999999</v>
      </c>
      <c r="K49" s="13"/>
      <c r="L49" s="16">
        <f t="shared" si="49"/>
        <v>0</v>
      </c>
      <c r="M49" s="14">
        <f t="shared" si="50"/>
        <v>0</v>
      </c>
      <c r="N49" s="16">
        <f t="shared" si="51"/>
        <v>0.13800000000000001</v>
      </c>
      <c r="O49" s="17">
        <f t="shared" si="52"/>
        <v>18.830000000000002</v>
      </c>
    </row>
    <row r="50" spans="1:16" ht="16.2" thickBot="1" x14ac:dyDescent="0.35">
      <c r="A50" s="12" t="s">
        <v>32</v>
      </c>
      <c r="B50" s="13" t="s">
        <v>57</v>
      </c>
      <c r="C50" s="13" t="s">
        <v>20</v>
      </c>
      <c r="D50" s="14">
        <v>18</v>
      </c>
      <c r="E50" s="13">
        <v>2.5</v>
      </c>
      <c r="F50" s="15">
        <f t="shared" si="53"/>
        <v>6.3E-2</v>
      </c>
      <c r="G50" s="14">
        <f t="shared" ref="G50" si="54">MROUND(F50*D50,0.01)</f>
        <v>1.1300000000000001</v>
      </c>
      <c r="H50" s="11">
        <v>1.2</v>
      </c>
      <c r="I50" s="15">
        <f t="shared" si="47"/>
        <v>0.03</v>
      </c>
      <c r="J50" s="14">
        <f t="shared" si="48"/>
        <v>0.54</v>
      </c>
      <c r="K50" s="13">
        <v>1.5</v>
      </c>
      <c r="L50" s="16">
        <f t="shared" si="49"/>
        <v>3.7999999999999999E-2</v>
      </c>
      <c r="M50" s="14">
        <f t="shared" si="50"/>
        <v>0.68</v>
      </c>
      <c r="N50" s="16">
        <f t="shared" si="51"/>
        <v>0.13100000000000001</v>
      </c>
      <c r="O50" s="17">
        <f t="shared" si="52"/>
        <v>2.36</v>
      </c>
    </row>
    <row r="51" spans="1:16" ht="16.2" thickBot="1" x14ac:dyDescent="0.35">
      <c r="A51" s="12" t="s">
        <v>33</v>
      </c>
      <c r="B51" s="13" t="s">
        <v>79</v>
      </c>
      <c r="C51" s="13" t="s">
        <v>20</v>
      </c>
      <c r="D51" s="14">
        <v>85</v>
      </c>
      <c r="E51" s="13">
        <v>2.5</v>
      </c>
      <c r="F51" s="15">
        <f t="shared" si="46"/>
        <v>6.3E-2</v>
      </c>
      <c r="G51" s="14">
        <f t="shared" ref="G51:G60" si="55">MROUND(F51*D51,0.01)</f>
        <v>5.36</v>
      </c>
      <c r="H51" s="11">
        <v>3</v>
      </c>
      <c r="I51" s="15">
        <f t="shared" si="47"/>
        <v>7.4999999999999997E-2</v>
      </c>
      <c r="J51" s="14">
        <f t="shared" si="48"/>
        <v>6.375</v>
      </c>
      <c r="K51" s="13"/>
      <c r="L51" s="16">
        <f t="shared" si="49"/>
        <v>0</v>
      </c>
      <c r="M51" s="14">
        <f t="shared" si="50"/>
        <v>0</v>
      </c>
      <c r="N51" s="16">
        <f t="shared" si="51"/>
        <v>0.13800000000000001</v>
      </c>
      <c r="O51" s="17">
        <f t="shared" si="52"/>
        <v>11.73</v>
      </c>
    </row>
    <row r="52" spans="1:16" ht="16.2" thickBot="1" x14ac:dyDescent="0.35">
      <c r="A52" s="12" t="s">
        <v>34</v>
      </c>
      <c r="B52" s="13" t="s">
        <v>91</v>
      </c>
      <c r="C52" s="13" t="s">
        <v>20</v>
      </c>
      <c r="D52" s="14">
        <v>964.71</v>
      </c>
      <c r="E52" s="13"/>
      <c r="F52" s="15">
        <f t="shared" si="46"/>
        <v>0</v>
      </c>
      <c r="G52" s="14">
        <f t="shared" si="55"/>
        <v>0</v>
      </c>
      <c r="H52" s="11"/>
      <c r="I52" s="15">
        <f t="shared" ref="I52" si="56">MROUND(H52*$D$5/1000,0.001)</f>
        <v>0</v>
      </c>
      <c r="J52" s="14">
        <f t="shared" si="48"/>
        <v>0</v>
      </c>
      <c r="K52" s="13">
        <v>4.5</v>
      </c>
      <c r="L52" s="16">
        <f t="shared" si="49"/>
        <v>0.113</v>
      </c>
      <c r="M52" s="14">
        <f t="shared" si="50"/>
        <v>109.01</v>
      </c>
      <c r="N52" s="16">
        <f t="shared" si="51"/>
        <v>0.113</v>
      </c>
      <c r="O52" s="17">
        <f t="shared" si="52"/>
        <v>109.01</v>
      </c>
    </row>
    <row r="53" spans="1:16" ht="16.2" thickBot="1" x14ac:dyDescent="0.35">
      <c r="A53" s="12" t="s">
        <v>35</v>
      </c>
      <c r="B53" s="13"/>
      <c r="C53" s="13" t="s">
        <v>20</v>
      </c>
      <c r="D53" s="14"/>
      <c r="E53" s="13"/>
      <c r="F53" s="15">
        <f t="shared" si="46"/>
        <v>0</v>
      </c>
      <c r="G53" s="14">
        <f t="shared" si="55"/>
        <v>0</v>
      </c>
      <c r="H53" s="11"/>
      <c r="I53" s="15">
        <f t="shared" si="47"/>
        <v>0</v>
      </c>
      <c r="J53" s="14">
        <f t="shared" si="48"/>
        <v>0</v>
      </c>
      <c r="K53" s="13"/>
      <c r="L53" s="16">
        <f t="shared" si="49"/>
        <v>0</v>
      </c>
      <c r="M53" s="14">
        <f t="shared" si="50"/>
        <v>0</v>
      </c>
      <c r="N53" s="16">
        <f t="shared" si="51"/>
        <v>0</v>
      </c>
      <c r="O53" s="17">
        <f t="shared" si="52"/>
        <v>0</v>
      </c>
    </row>
    <row r="54" spans="1:16" ht="16.2" thickBot="1" x14ac:dyDescent="0.35">
      <c r="A54" s="12" t="s">
        <v>36</v>
      </c>
      <c r="B54" s="13" t="s">
        <v>82</v>
      </c>
      <c r="C54" s="13" t="s">
        <v>20</v>
      </c>
      <c r="D54" s="14">
        <v>65</v>
      </c>
      <c r="E54" s="13"/>
      <c r="F54" s="15">
        <f t="shared" si="46"/>
        <v>0</v>
      </c>
      <c r="G54" s="14">
        <f t="shared" si="55"/>
        <v>0</v>
      </c>
      <c r="H54" s="11"/>
      <c r="I54" s="15">
        <f t="shared" ref="I54:I57" si="57">MROUND(H54*$D$5/1000,0.001)</f>
        <v>0</v>
      </c>
      <c r="J54" s="14">
        <f t="shared" ref="J54:J57" si="58">I54*D54</f>
        <v>0</v>
      </c>
      <c r="K54" s="13">
        <v>42</v>
      </c>
      <c r="L54" s="16">
        <f t="shared" si="49"/>
        <v>1.05</v>
      </c>
      <c r="M54" s="14">
        <f t="shared" si="50"/>
        <v>68.25</v>
      </c>
      <c r="N54" s="16">
        <f t="shared" si="51"/>
        <v>1.05</v>
      </c>
      <c r="O54" s="17">
        <f t="shared" si="52"/>
        <v>68.25</v>
      </c>
    </row>
    <row r="55" spans="1:16" ht="16.2" thickBot="1" x14ac:dyDescent="0.35">
      <c r="A55" s="12" t="s">
        <v>37</v>
      </c>
      <c r="B55" s="13"/>
      <c r="C55" s="13" t="s">
        <v>20</v>
      </c>
      <c r="D55" s="14"/>
      <c r="E55" s="13"/>
      <c r="F55" s="15">
        <f t="shared" si="46"/>
        <v>0</v>
      </c>
      <c r="G55" s="14">
        <f t="shared" si="55"/>
        <v>0</v>
      </c>
      <c r="H55" s="13"/>
      <c r="I55" s="15">
        <f t="shared" si="57"/>
        <v>0</v>
      </c>
      <c r="J55" s="14">
        <f t="shared" si="58"/>
        <v>0</v>
      </c>
      <c r="K55" s="13"/>
      <c r="L55" s="16">
        <f t="shared" si="49"/>
        <v>0</v>
      </c>
      <c r="M55" s="14">
        <f t="shared" si="50"/>
        <v>0</v>
      </c>
      <c r="N55" s="16">
        <f t="shared" si="51"/>
        <v>0</v>
      </c>
      <c r="O55" s="17">
        <f t="shared" si="52"/>
        <v>0</v>
      </c>
    </row>
    <row r="56" spans="1:16" ht="16.2" thickBot="1" x14ac:dyDescent="0.35">
      <c r="A56" s="12" t="s">
        <v>38</v>
      </c>
      <c r="B56" s="13"/>
      <c r="C56" s="13" t="s">
        <v>20</v>
      </c>
      <c r="D56" s="14"/>
      <c r="E56" s="13"/>
      <c r="F56" s="15">
        <f t="shared" si="46"/>
        <v>0</v>
      </c>
      <c r="G56" s="14">
        <f t="shared" si="55"/>
        <v>0</v>
      </c>
      <c r="H56" s="13"/>
      <c r="I56" s="15">
        <f t="shared" si="57"/>
        <v>0</v>
      </c>
      <c r="J56" s="14">
        <f t="shared" si="58"/>
        <v>0</v>
      </c>
      <c r="K56" s="13"/>
      <c r="L56" s="16">
        <f t="shared" si="49"/>
        <v>0</v>
      </c>
      <c r="M56" s="14">
        <f t="shared" si="50"/>
        <v>0</v>
      </c>
      <c r="N56" s="16">
        <f t="shared" si="51"/>
        <v>0</v>
      </c>
      <c r="O56" s="17">
        <f t="shared" si="52"/>
        <v>0</v>
      </c>
    </row>
    <row r="57" spans="1:16" ht="16.2" thickBot="1" x14ac:dyDescent="0.35">
      <c r="A57" s="12" t="s">
        <v>39</v>
      </c>
      <c r="B57" s="13"/>
      <c r="C57" s="13" t="s">
        <v>20</v>
      </c>
      <c r="D57" s="14"/>
      <c r="E57" s="13"/>
      <c r="F57" s="15">
        <f t="shared" si="46"/>
        <v>0</v>
      </c>
      <c r="G57" s="14">
        <f t="shared" si="55"/>
        <v>0</v>
      </c>
      <c r="H57" s="13"/>
      <c r="I57" s="15">
        <f t="shared" si="57"/>
        <v>0</v>
      </c>
      <c r="J57" s="14">
        <f t="shared" si="58"/>
        <v>0</v>
      </c>
      <c r="K57" s="13"/>
      <c r="L57" s="16">
        <f t="shared" si="49"/>
        <v>0</v>
      </c>
      <c r="M57" s="14">
        <f t="shared" si="50"/>
        <v>0</v>
      </c>
      <c r="N57" s="16">
        <f t="shared" si="51"/>
        <v>0</v>
      </c>
      <c r="O57" s="17">
        <f t="shared" si="52"/>
        <v>0</v>
      </c>
    </row>
    <row r="58" spans="1:16" ht="16.2" thickBot="1" x14ac:dyDescent="0.35">
      <c r="A58" s="12" t="s">
        <v>40</v>
      </c>
      <c r="B58" s="13"/>
      <c r="C58" s="13" t="s">
        <v>20</v>
      </c>
      <c r="D58" s="14"/>
      <c r="E58" s="13"/>
      <c r="F58" s="15">
        <f t="shared" si="46"/>
        <v>0</v>
      </c>
      <c r="G58" s="14">
        <f t="shared" si="55"/>
        <v>0</v>
      </c>
      <c r="H58" s="13"/>
      <c r="I58" s="15">
        <f t="shared" si="47"/>
        <v>0</v>
      </c>
      <c r="J58" s="14">
        <f t="shared" si="48"/>
        <v>0</v>
      </c>
      <c r="K58" s="13"/>
      <c r="L58" s="16">
        <f t="shared" si="49"/>
        <v>0</v>
      </c>
      <c r="M58" s="14">
        <f t="shared" si="50"/>
        <v>0</v>
      </c>
      <c r="N58" s="16">
        <f t="shared" si="51"/>
        <v>0</v>
      </c>
      <c r="O58" s="17">
        <f t="shared" si="52"/>
        <v>0</v>
      </c>
    </row>
    <row r="59" spans="1:16" ht="16.2" thickBot="1" x14ac:dyDescent="0.35">
      <c r="A59" s="21" t="s">
        <v>45</v>
      </c>
      <c r="B59" s="13"/>
      <c r="C59" s="13" t="s">
        <v>20</v>
      </c>
      <c r="D59" s="14"/>
      <c r="E59" s="13"/>
      <c r="F59" s="15">
        <f t="shared" si="46"/>
        <v>0</v>
      </c>
      <c r="G59" s="14">
        <f t="shared" si="55"/>
        <v>0</v>
      </c>
      <c r="H59" s="13"/>
      <c r="I59" s="15">
        <f t="shared" si="47"/>
        <v>0</v>
      </c>
      <c r="J59" s="14">
        <f t="shared" si="48"/>
        <v>0</v>
      </c>
      <c r="K59" s="13"/>
      <c r="L59" s="16">
        <f t="shared" si="49"/>
        <v>0</v>
      </c>
      <c r="M59" s="14">
        <f t="shared" si="50"/>
        <v>0</v>
      </c>
      <c r="N59" s="16">
        <f t="shared" si="51"/>
        <v>0</v>
      </c>
      <c r="O59" s="17">
        <f t="shared" si="52"/>
        <v>0</v>
      </c>
    </row>
    <row r="60" spans="1:16" ht="16.2" thickBot="1" x14ac:dyDescent="0.35">
      <c r="A60" s="21" t="s">
        <v>46</v>
      </c>
      <c r="B60" s="13"/>
      <c r="C60" s="13" t="s">
        <v>20</v>
      </c>
      <c r="D60" s="14"/>
      <c r="E60" s="13"/>
      <c r="F60" s="15">
        <f t="shared" si="46"/>
        <v>0</v>
      </c>
      <c r="G60" s="14">
        <f t="shared" si="55"/>
        <v>0</v>
      </c>
      <c r="H60" s="13"/>
      <c r="I60" s="15">
        <f t="shared" si="47"/>
        <v>0</v>
      </c>
      <c r="J60" s="14">
        <f t="shared" si="48"/>
        <v>0</v>
      </c>
      <c r="K60" s="13"/>
      <c r="L60" s="16">
        <f t="shared" si="49"/>
        <v>0</v>
      </c>
      <c r="M60" s="14">
        <f t="shared" si="50"/>
        <v>0</v>
      </c>
      <c r="N60" s="16">
        <f t="shared" si="51"/>
        <v>0</v>
      </c>
      <c r="O60" s="17">
        <f t="shared" si="52"/>
        <v>0</v>
      </c>
    </row>
    <row r="61" spans="1:16" ht="16.2" thickBot="1" x14ac:dyDescent="0.35">
      <c r="A61" s="30" t="str">
        <f>"Общая стоимость продуктов на  "&amp;D5&amp;"       человек."</f>
        <v>Общая стоимость продуктов на  25       человек.</v>
      </c>
      <c r="B61" s="31"/>
      <c r="C61" s="31"/>
      <c r="D61" s="31"/>
      <c r="E61" s="31"/>
      <c r="F61" s="32"/>
      <c r="G61" s="1">
        <f>SUM(G42:G60)</f>
        <v>427.96760999999998</v>
      </c>
      <c r="H61" s="11"/>
      <c r="I61" s="11"/>
      <c r="J61" s="1">
        <f>SUM(J42:J60)</f>
        <v>219.66525000000001</v>
      </c>
      <c r="K61" s="11"/>
      <c r="L61" s="11"/>
      <c r="M61" s="1">
        <f>SUM(M42:M60)</f>
        <v>271.7</v>
      </c>
      <c r="N61" s="11"/>
      <c r="O61" s="1">
        <f>SUM(O42:O60)</f>
        <v>919.33000000000015</v>
      </c>
      <c r="P61" s="1">
        <f>SUM(G61:M61)</f>
        <v>919.33285999999998</v>
      </c>
    </row>
    <row r="62" spans="1:16" ht="16.2" thickBot="1" x14ac:dyDescent="0.35">
      <c r="A62" s="30" t="s">
        <v>47</v>
      </c>
      <c r="B62" s="31"/>
      <c r="C62" s="31"/>
      <c r="D62" s="31"/>
      <c r="E62" s="31"/>
      <c r="F62" s="32"/>
      <c r="G62" s="1">
        <f>G61/$D$5</f>
        <v>17.118704399999999</v>
      </c>
      <c r="H62" s="11"/>
      <c r="I62" s="11"/>
      <c r="J62" s="1">
        <f>J61/$D$5</f>
        <v>8.7866100000000014</v>
      </c>
      <c r="K62" s="11"/>
      <c r="L62" s="11"/>
      <c r="M62" s="1">
        <f>M61/$D$5</f>
        <v>10.868</v>
      </c>
      <c r="N62" s="11"/>
      <c r="O62" s="1">
        <f>O30+O61</f>
        <v>1822.3700000000001</v>
      </c>
    </row>
    <row r="63" spans="1:16" ht="16.2" thickBot="1" x14ac:dyDescent="0.35">
      <c r="A63" s="30" t="s">
        <v>42</v>
      </c>
      <c r="B63" s="31"/>
      <c r="C63" s="31"/>
      <c r="D63" s="31"/>
      <c r="E63" s="31"/>
      <c r="F63" s="32"/>
      <c r="G63" s="11" t="s">
        <v>81</v>
      </c>
      <c r="H63" s="11"/>
      <c r="I63" s="11"/>
      <c r="J63" s="11" t="s">
        <v>80</v>
      </c>
      <c r="K63" s="11"/>
      <c r="L63" s="11"/>
      <c r="M63" s="11" t="s">
        <v>65</v>
      </c>
      <c r="N63" s="11"/>
      <c r="O63" s="1"/>
    </row>
    <row r="64" spans="1:16" ht="15.6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.6" x14ac:dyDescent="0.3">
      <c r="A65" s="2" t="s">
        <v>48</v>
      </c>
      <c r="B65" s="2"/>
      <c r="C65" s="2"/>
      <c r="D65" s="2"/>
      <c r="E65" s="2"/>
      <c r="F65" s="2" t="s">
        <v>49</v>
      </c>
      <c r="G65" s="2"/>
      <c r="H65" s="2"/>
      <c r="I65" s="2"/>
      <c r="J65" s="2"/>
      <c r="K65" s="2" t="s">
        <v>50</v>
      </c>
      <c r="L65" s="2"/>
      <c r="M65" s="2"/>
      <c r="N65" s="2"/>
      <c r="O65" s="2"/>
    </row>
    <row r="66" spans="1:15" ht="15.6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6.2" thickBo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L67" s="2"/>
      <c r="M67" s="2" t="s">
        <v>94</v>
      </c>
      <c r="N67" s="2"/>
      <c r="O67" s="2"/>
    </row>
    <row r="68" spans="1:15" ht="16.2" thickBot="1" x14ac:dyDescent="0.35">
      <c r="A68" s="33" t="s">
        <v>2</v>
      </c>
      <c r="B68" s="7" t="s">
        <v>3</v>
      </c>
      <c r="C68" s="33" t="s">
        <v>5</v>
      </c>
      <c r="D68" s="8" t="s">
        <v>6</v>
      </c>
      <c r="E68" s="36" t="s">
        <v>8</v>
      </c>
      <c r="F68" s="37"/>
      <c r="G68" s="37"/>
      <c r="H68" s="37"/>
      <c r="I68" s="37"/>
      <c r="J68" s="37"/>
      <c r="K68" s="37"/>
      <c r="L68" s="37"/>
      <c r="M68" s="38"/>
      <c r="N68" s="39" t="s">
        <v>9</v>
      </c>
      <c r="O68" s="40"/>
    </row>
    <row r="69" spans="1:15" ht="16.2" thickBot="1" x14ac:dyDescent="0.35">
      <c r="A69" s="34"/>
      <c r="B69" s="9" t="s">
        <v>4</v>
      </c>
      <c r="C69" s="34"/>
      <c r="D69" s="10" t="s">
        <v>7</v>
      </c>
      <c r="E69" s="45" t="s">
        <v>70</v>
      </c>
      <c r="F69" s="46"/>
      <c r="G69" s="47"/>
      <c r="H69" s="45" t="s">
        <v>99</v>
      </c>
      <c r="I69" s="46"/>
      <c r="J69" s="47"/>
      <c r="K69" s="45" t="s">
        <v>97</v>
      </c>
      <c r="L69" s="46"/>
      <c r="M69" s="47"/>
      <c r="N69" s="41"/>
      <c r="O69" s="42"/>
    </row>
    <row r="70" spans="1:15" ht="16.2" thickBot="1" x14ac:dyDescent="0.35">
      <c r="A70" s="34"/>
      <c r="B70" s="10"/>
      <c r="C70" s="34"/>
      <c r="D70" s="10"/>
      <c r="E70" s="45"/>
      <c r="F70" s="46"/>
      <c r="G70" s="47"/>
      <c r="H70" s="45"/>
      <c r="I70" s="46"/>
      <c r="J70" s="47"/>
      <c r="K70" s="45"/>
      <c r="L70" s="46"/>
      <c r="M70" s="47"/>
      <c r="N70" s="43"/>
      <c r="O70" s="44"/>
    </row>
    <row r="71" spans="1:15" ht="109.2" x14ac:dyDescent="0.3">
      <c r="A71" s="34"/>
      <c r="B71" s="10"/>
      <c r="C71" s="34"/>
      <c r="D71" s="10"/>
      <c r="E71" s="10" t="s">
        <v>10</v>
      </c>
      <c r="F71" s="33" t="s">
        <v>13</v>
      </c>
      <c r="G71" s="33" t="s">
        <v>18</v>
      </c>
      <c r="H71" s="10" t="s">
        <v>10</v>
      </c>
      <c r="I71" s="33" t="s">
        <v>17</v>
      </c>
      <c r="J71" s="33" t="s">
        <v>18</v>
      </c>
      <c r="K71" s="10" t="s">
        <v>10</v>
      </c>
      <c r="L71" s="10" t="s">
        <v>19</v>
      </c>
      <c r="M71" s="33" t="s">
        <v>18</v>
      </c>
      <c r="N71" s="10" t="s">
        <v>22</v>
      </c>
      <c r="O71" s="10" t="s">
        <v>23</v>
      </c>
    </row>
    <row r="72" spans="1:15" ht="31.2" x14ac:dyDescent="0.3">
      <c r="A72" s="34"/>
      <c r="B72" s="10"/>
      <c r="C72" s="34"/>
      <c r="D72" s="10"/>
      <c r="E72" s="10" t="s">
        <v>11</v>
      </c>
      <c r="F72" s="34"/>
      <c r="G72" s="34"/>
      <c r="H72" s="10" t="s">
        <v>11</v>
      </c>
      <c r="I72" s="34"/>
      <c r="J72" s="34"/>
      <c r="K72" s="10" t="s">
        <v>11</v>
      </c>
      <c r="L72" s="10" t="s">
        <v>20</v>
      </c>
      <c r="M72" s="34"/>
      <c r="N72" s="10" t="s">
        <v>20</v>
      </c>
      <c r="O72" s="10" t="s">
        <v>44</v>
      </c>
    </row>
    <row r="73" spans="1:15" ht="31.8" thickBot="1" x14ac:dyDescent="0.35">
      <c r="A73" s="35"/>
      <c r="B73" s="11"/>
      <c r="C73" s="35"/>
      <c r="D73" s="11"/>
      <c r="E73" s="11" t="s">
        <v>12</v>
      </c>
      <c r="F73" s="35"/>
      <c r="G73" s="35"/>
      <c r="H73" s="11" t="s">
        <v>12</v>
      </c>
      <c r="I73" s="35"/>
      <c r="J73" s="35"/>
      <c r="K73" s="11" t="s">
        <v>12</v>
      </c>
      <c r="L73" s="11"/>
      <c r="M73" s="35"/>
      <c r="N73" s="11"/>
      <c r="O73" s="11"/>
    </row>
    <row r="74" spans="1:15" ht="16.2" thickBot="1" x14ac:dyDescent="0.35">
      <c r="A74" s="12" t="s">
        <v>24</v>
      </c>
      <c r="B74" s="11" t="s">
        <v>71</v>
      </c>
      <c r="C74" s="23" t="s">
        <v>20</v>
      </c>
      <c r="D74" s="24">
        <v>275</v>
      </c>
      <c r="E74" s="23">
        <v>52.88</v>
      </c>
      <c r="F74" s="25">
        <f t="shared" ref="F74" si="59">MROUND(E74*$D$5/1000,0.001)</f>
        <v>1.3220000000000001</v>
      </c>
      <c r="G74" s="26">
        <f t="shared" ref="G74:G75" si="60">MROUND(F74*D74,0.01)</f>
        <v>363.55</v>
      </c>
      <c r="H74" s="11"/>
      <c r="I74" s="25">
        <f t="shared" ref="I74:I92" si="61">MROUND(H74*$D$5/1000,0.001)</f>
        <v>0</v>
      </c>
      <c r="J74" s="26">
        <f t="shared" ref="J74:J92" si="62">MROUND(I74*D74,0.01)</f>
        <v>0</v>
      </c>
      <c r="K74" s="11"/>
      <c r="L74" s="27">
        <f t="shared" ref="L74:L92" si="63">MROUND(K74*$D$5/1000,0.001)</f>
        <v>0</v>
      </c>
      <c r="M74" s="26">
        <f t="shared" ref="M74:M92" si="64">MROUND(L74*D74,0.01)</f>
        <v>0</v>
      </c>
      <c r="N74" s="27">
        <f t="shared" ref="N74" si="65">SUM(F74,I74,L74)</f>
        <v>1.3220000000000001</v>
      </c>
      <c r="O74" s="1">
        <f t="shared" ref="O74" si="66">MROUND(N74*D74,0.01)</f>
        <v>363.55</v>
      </c>
    </row>
    <row r="75" spans="1:15" ht="16.2" thickBot="1" x14ac:dyDescent="0.35">
      <c r="A75" s="12" t="s">
        <v>25</v>
      </c>
      <c r="B75" s="13" t="s">
        <v>71</v>
      </c>
      <c r="C75" s="13" t="s">
        <v>20</v>
      </c>
      <c r="D75" s="14">
        <v>280</v>
      </c>
      <c r="E75" s="23">
        <v>22.12</v>
      </c>
      <c r="F75" s="25">
        <f t="shared" ref="F75" si="67">MROUND(E75*$D$5/1000,0.001)</f>
        <v>0.55300000000000005</v>
      </c>
      <c r="G75" s="26">
        <f t="shared" si="60"/>
        <v>154.84</v>
      </c>
      <c r="H75" s="11"/>
      <c r="I75" s="25">
        <f t="shared" si="61"/>
        <v>0</v>
      </c>
      <c r="J75" s="26">
        <f t="shared" si="62"/>
        <v>0</v>
      </c>
      <c r="K75" s="11"/>
      <c r="L75" s="27">
        <f t="shared" si="63"/>
        <v>0</v>
      </c>
      <c r="M75" s="26">
        <f t="shared" si="64"/>
        <v>0</v>
      </c>
      <c r="N75" s="27">
        <f t="shared" ref="N75:N92" si="68">SUM(F75,I75,L75)</f>
        <v>0.55300000000000005</v>
      </c>
      <c r="O75" s="1">
        <f t="shared" ref="O75:O92" si="69">MROUND(N75*D75,0.01)</f>
        <v>154.84</v>
      </c>
    </row>
    <row r="76" spans="1:15" ht="16.2" thickBot="1" x14ac:dyDescent="0.35">
      <c r="A76" s="12" t="s">
        <v>26</v>
      </c>
      <c r="B76" s="11" t="s">
        <v>100</v>
      </c>
      <c r="C76" s="13" t="s">
        <v>20</v>
      </c>
      <c r="D76" s="14">
        <v>60.62</v>
      </c>
      <c r="E76" s="23"/>
      <c r="F76" s="25">
        <f t="shared" ref="F76:F92" si="70">MROUND(E76*$D$5/1000,0.001)</f>
        <v>0</v>
      </c>
      <c r="G76" s="26">
        <f t="shared" ref="G76:G92" si="71">MROUND(F76*D76,0.01)</f>
        <v>0</v>
      </c>
      <c r="H76" s="11">
        <v>200</v>
      </c>
      <c r="I76" s="25">
        <f t="shared" ref="I76" si="72">MROUND(H76*$D$5/1000,0.001)</f>
        <v>5</v>
      </c>
      <c r="J76" s="26">
        <f t="shared" ref="J76" si="73">MROUND(I76*D76,0.01)</f>
        <v>303.10000000000002</v>
      </c>
      <c r="K76" s="11"/>
      <c r="L76" s="27">
        <f t="shared" si="63"/>
        <v>0</v>
      </c>
      <c r="M76" s="26">
        <f t="shared" si="64"/>
        <v>0</v>
      </c>
      <c r="N76" s="27">
        <f t="shared" si="68"/>
        <v>5</v>
      </c>
      <c r="O76" s="1">
        <f t="shared" si="69"/>
        <v>303.10000000000002</v>
      </c>
    </row>
    <row r="77" spans="1:15" ht="16.2" thickBot="1" x14ac:dyDescent="0.35">
      <c r="A77" s="12" t="s">
        <v>27</v>
      </c>
      <c r="B77" s="11"/>
      <c r="C77" s="23" t="s">
        <v>20</v>
      </c>
      <c r="D77" s="24"/>
      <c r="E77" s="23"/>
      <c r="F77" s="25">
        <f t="shared" si="70"/>
        <v>0</v>
      </c>
      <c r="G77" s="26">
        <f t="shared" si="71"/>
        <v>0</v>
      </c>
      <c r="H77" s="11"/>
      <c r="I77" s="25">
        <f t="shared" si="61"/>
        <v>0</v>
      </c>
      <c r="J77" s="26">
        <f t="shared" si="62"/>
        <v>0</v>
      </c>
      <c r="K77" s="11"/>
      <c r="L77" s="27">
        <f t="shared" si="63"/>
        <v>0</v>
      </c>
      <c r="M77" s="26">
        <f t="shared" si="64"/>
        <v>0</v>
      </c>
      <c r="N77" s="27">
        <f t="shared" si="68"/>
        <v>0</v>
      </c>
      <c r="O77" s="1">
        <f t="shared" si="69"/>
        <v>0</v>
      </c>
    </row>
    <row r="78" spans="1:15" ht="16.2" thickBot="1" x14ac:dyDescent="0.35">
      <c r="A78" s="12" t="s">
        <v>28</v>
      </c>
      <c r="B78" s="11"/>
      <c r="C78" s="23" t="s">
        <v>20</v>
      </c>
      <c r="D78" s="24"/>
      <c r="E78" s="23"/>
      <c r="F78" s="25">
        <f t="shared" si="70"/>
        <v>0</v>
      </c>
      <c r="G78" s="26">
        <f t="shared" si="71"/>
        <v>0</v>
      </c>
      <c r="H78" s="11"/>
      <c r="I78" s="25">
        <f t="shared" si="61"/>
        <v>0</v>
      </c>
      <c r="J78" s="26">
        <f t="shared" si="62"/>
        <v>0</v>
      </c>
      <c r="K78" s="11"/>
      <c r="L78" s="27">
        <f t="shared" si="63"/>
        <v>0</v>
      </c>
      <c r="M78" s="26">
        <f t="shared" si="64"/>
        <v>0</v>
      </c>
      <c r="N78" s="27">
        <f t="shared" si="68"/>
        <v>0</v>
      </c>
      <c r="O78" s="1">
        <f t="shared" si="69"/>
        <v>0</v>
      </c>
    </row>
    <row r="79" spans="1:15" ht="16.2" thickBot="1" x14ac:dyDescent="0.35">
      <c r="A79" s="12" t="s">
        <v>29</v>
      </c>
      <c r="B79" s="11" t="s">
        <v>108</v>
      </c>
      <c r="C79" s="23" t="s">
        <v>20</v>
      </c>
      <c r="D79" s="24">
        <v>353</v>
      </c>
      <c r="E79" s="13"/>
      <c r="F79" s="15">
        <f t="shared" si="70"/>
        <v>0</v>
      </c>
      <c r="G79" s="14">
        <f t="shared" si="71"/>
        <v>0</v>
      </c>
      <c r="H79" s="13"/>
      <c r="I79" s="15">
        <f t="shared" si="61"/>
        <v>0</v>
      </c>
      <c r="J79" s="14">
        <f t="shared" si="62"/>
        <v>0</v>
      </c>
      <c r="K79" s="13">
        <v>20</v>
      </c>
      <c r="L79" s="16">
        <f t="shared" si="63"/>
        <v>0.5</v>
      </c>
      <c r="M79" s="14">
        <f t="shared" si="64"/>
        <v>176.5</v>
      </c>
      <c r="N79" s="16">
        <f t="shared" si="68"/>
        <v>0.5</v>
      </c>
      <c r="O79" s="17">
        <f t="shared" si="69"/>
        <v>176.5</v>
      </c>
    </row>
    <row r="80" spans="1:15" ht="16.2" thickBot="1" x14ac:dyDescent="0.35">
      <c r="A80" s="12" t="s">
        <v>30</v>
      </c>
      <c r="B80" s="11"/>
      <c r="C80" s="13" t="s">
        <v>20</v>
      </c>
      <c r="D80" s="14"/>
      <c r="E80" s="23"/>
      <c r="F80" s="25">
        <f t="shared" si="70"/>
        <v>0</v>
      </c>
      <c r="G80" s="26">
        <f t="shared" si="71"/>
        <v>0</v>
      </c>
      <c r="H80" s="11"/>
      <c r="I80" s="25">
        <f t="shared" si="61"/>
        <v>0</v>
      </c>
      <c r="J80" s="26">
        <f t="shared" si="62"/>
        <v>0</v>
      </c>
      <c r="K80" s="11"/>
      <c r="L80" s="27">
        <f t="shared" si="63"/>
        <v>0</v>
      </c>
      <c r="M80" s="26">
        <f t="shared" si="64"/>
        <v>0</v>
      </c>
      <c r="N80" s="27">
        <f t="shared" si="68"/>
        <v>0</v>
      </c>
      <c r="O80" s="1">
        <f t="shared" si="69"/>
        <v>0</v>
      </c>
    </row>
    <row r="81" spans="1:16" ht="16.2" thickBot="1" x14ac:dyDescent="0.35">
      <c r="A81" s="12" t="s">
        <v>31</v>
      </c>
      <c r="B81" s="11"/>
      <c r="C81" s="13" t="s">
        <v>20</v>
      </c>
      <c r="D81" s="14"/>
      <c r="E81" s="13"/>
      <c r="F81" s="15">
        <f t="shared" si="70"/>
        <v>0</v>
      </c>
      <c r="G81" s="14">
        <f t="shared" si="71"/>
        <v>0</v>
      </c>
      <c r="H81" s="13"/>
      <c r="I81" s="15">
        <f t="shared" si="61"/>
        <v>0</v>
      </c>
      <c r="J81" s="14">
        <f t="shared" si="62"/>
        <v>0</v>
      </c>
      <c r="K81" s="13"/>
      <c r="L81" s="16">
        <f t="shared" si="63"/>
        <v>0</v>
      </c>
      <c r="M81" s="14">
        <f t="shared" si="64"/>
        <v>0</v>
      </c>
      <c r="N81" s="16">
        <f t="shared" si="68"/>
        <v>0</v>
      </c>
      <c r="O81" s="17">
        <f t="shared" si="69"/>
        <v>0</v>
      </c>
    </row>
    <row r="82" spans="1:16" ht="16.2" thickBot="1" x14ac:dyDescent="0.35">
      <c r="A82" s="12" t="s">
        <v>32</v>
      </c>
      <c r="B82" s="11"/>
      <c r="C82" s="23" t="s">
        <v>20</v>
      </c>
      <c r="D82" s="24"/>
      <c r="E82" s="23"/>
      <c r="F82" s="25">
        <f t="shared" si="70"/>
        <v>0</v>
      </c>
      <c r="G82" s="26">
        <f t="shared" si="71"/>
        <v>0</v>
      </c>
      <c r="H82" s="11"/>
      <c r="I82" s="25">
        <f t="shared" si="61"/>
        <v>0</v>
      </c>
      <c r="J82" s="26">
        <f t="shared" si="62"/>
        <v>0</v>
      </c>
      <c r="K82" s="11"/>
      <c r="L82" s="27">
        <f t="shared" si="63"/>
        <v>0</v>
      </c>
      <c r="M82" s="26">
        <f t="shared" si="64"/>
        <v>0</v>
      </c>
      <c r="N82" s="27">
        <f t="shared" si="68"/>
        <v>0</v>
      </c>
      <c r="O82" s="1">
        <f t="shared" si="69"/>
        <v>0</v>
      </c>
    </row>
    <row r="83" spans="1:16" ht="16.2" thickBot="1" x14ac:dyDescent="0.35">
      <c r="A83" s="12" t="s">
        <v>33</v>
      </c>
      <c r="B83" s="11"/>
      <c r="C83" s="23" t="s">
        <v>20</v>
      </c>
      <c r="D83" s="24"/>
      <c r="E83" s="23"/>
      <c r="F83" s="25">
        <f t="shared" si="70"/>
        <v>0</v>
      </c>
      <c r="G83" s="26">
        <f t="shared" si="71"/>
        <v>0</v>
      </c>
      <c r="H83" s="11"/>
      <c r="I83" s="25">
        <f t="shared" si="61"/>
        <v>0</v>
      </c>
      <c r="J83" s="26">
        <f t="shared" si="62"/>
        <v>0</v>
      </c>
      <c r="K83" s="11"/>
      <c r="L83" s="27">
        <f t="shared" si="63"/>
        <v>0</v>
      </c>
      <c r="M83" s="26">
        <f t="shared" si="64"/>
        <v>0</v>
      </c>
      <c r="N83" s="27">
        <f t="shared" si="68"/>
        <v>0</v>
      </c>
      <c r="O83" s="1">
        <f t="shared" si="69"/>
        <v>0</v>
      </c>
    </row>
    <row r="84" spans="1:16" ht="16.2" thickBot="1" x14ac:dyDescent="0.35">
      <c r="A84" s="12" t="s">
        <v>34</v>
      </c>
      <c r="B84" s="11"/>
      <c r="C84" s="13" t="s">
        <v>52</v>
      </c>
      <c r="D84" s="14"/>
      <c r="E84" s="13"/>
      <c r="F84" s="15">
        <f t="shared" si="70"/>
        <v>0</v>
      </c>
      <c r="G84" s="14">
        <f t="shared" si="71"/>
        <v>0</v>
      </c>
      <c r="H84" s="13"/>
      <c r="I84" s="15">
        <f t="shared" si="61"/>
        <v>0</v>
      </c>
      <c r="J84" s="14">
        <f t="shared" si="62"/>
        <v>0</v>
      </c>
      <c r="K84" s="13"/>
      <c r="L84" s="20"/>
      <c r="M84" s="14">
        <f t="shared" si="64"/>
        <v>0</v>
      </c>
      <c r="N84" s="20">
        <f t="shared" si="68"/>
        <v>0</v>
      </c>
      <c r="O84" s="17">
        <f t="shared" si="69"/>
        <v>0</v>
      </c>
    </row>
    <row r="85" spans="1:16" ht="16.2" thickBot="1" x14ac:dyDescent="0.35">
      <c r="A85" s="12" t="s">
        <v>35</v>
      </c>
      <c r="B85" s="11"/>
      <c r="C85" s="23" t="s">
        <v>20</v>
      </c>
      <c r="D85" s="24"/>
      <c r="E85" s="23"/>
      <c r="F85" s="25">
        <f t="shared" si="70"/>
        <v>0</v>
      </c>
      <c r="G85" s="26">
        <f t="shared" si="71"/>
        <v>0</v>
      </c>
      <c r="H85" s="11"/>
      <c r="I85" s="25">
        <f t="shared" si="61"/>
        <v>0</v>
      </c>
      <c r="J85" s="26">
        <f t="shared" si="62"/>
        <v>0</v>
      </c>
      <c r="K85" s="11"/>
      <c r="L85" s="27">
        <f t="shared" si="63"/>
        <v>0</v>
      </c>
      <c r="M85" s="26">
        <f t="shared" si="64"/>
        <v>0</v>
      </c>
      <c r="N85" s="27">
        <f t="shared" si="68"/>
        <v>0</v>
      </c>
      <c r="O85" s="1">
        <f t="shared" si="69"/>
        <v>0</v>
      </c>
    </row>
    <row r="86" spans="1:16" ht="16.2" thickBot="1" x14ac:dyDescent="0.35">
      <c r="A86" s="12" t="s">
        <v>36</v>
      </c>
      <c r="B86" s="11"/>
      <c r="C86" s="23" t="s">
        <v>20</v>
      </c>
      <c r="D86" s="24"/>
      <c r="E86" s="23"/>
      <c r="F86" s="25">
        <f t="shared" si="70"/>
        <v>0</v>
      </c>
      <c r="G86" s="26">
        <f t="shared" si="71"/>
        <v>0</v>
      </c>
      <c r="H86" s="11"/>
      <c r="I86" s="25">
        <f t="shared" si="61"/>
        <v>0</v>
      </c>
      <c r="J86" s="26">
        <f t="shared" si="62"/>
        <v>0</v>
      </c>
      <c r="K86" s="11"/>
      <c r="L86" s="27">
        <f t="shared" si="63"/>
        <v>0</v>
      </c>
      <c r="M86" s="26">
        <f t="shared" si="64"/>
        <v>0</v>
      </c>
      <c r="N86" s="27">
        <f t="shared" si="68"/>
        <v>0</v>
      </c>
      <c r="O86" s="1">
        <f t="shared" si="69"/>
        <v>0</v>
      </c>
    </row>
    <row r="87" spans="1:16" ht="16.2" thickBot="1" x14ac:dyDescent="0.35">
      <c r="A87" s="12" t="s">
        <v>37</v>
      </c>
      <c r="B87" s="11"/>
      <c r="C87" s="23" t="s">
        <v>20</v>
      </c>
      <c r="D87" s="24"/>
      <c r="E87" s="23"/>
      <c r="F87" s="25">
        <f t="shared" si="70"/>
        <v>0</v>
      </c>
      <c r="G87" s="26">
        <f t="shared" si="71"/>
        <v>0</v>
      </c>
      <c r="H87" s="11"/>
      <c r="I87" s="25">
        <f t="shared" si="61"/>
        <v>0</v>
      </c>
      <c r="J87" s="26">
        <f t="shared" si="62"/>
        <v>0</v>
      </c>
      <c r="K87" s="11"/>
      <c r="L87" s="27">
        <f t="shared" si="63"/>
        <v>0</v>
      </c>
      <c r="M87" s="26">
        <f t="shared" si="64"/>
        <v>0</v>
      </c>
      <c r="N87" s="27">
        <f t="shared" si="68"/>
        <v>0</v>
      </c>
      <c r="O87" s="1">
        <f t="shared" si="69"/>
        <v>0</v>
      </c>
    </row>
    <row r="88" spans="1:16" ht="16.2" thickBot="1" x14ac:dyDescent="0.35">
      <c r="A88" s="12" t="s">
        <v>38</v>
      </c>
      <c r="B88" s="11"/>
      <c r="C88" s="23" t="s">
        <v>20</v>
      </c>
      <c r="D88" s="24"/>
      <c r="E88" s="23"/>
      <c r="F88" s="25">
        <f t="shared" si="70"/>
        <v>0</v>
      </c>
      <c r="G88" s="26">
        <f t="shared" si="71"/>
        <v>0</v>
      </c>
      <c r="H88" s="11"/>
      <c r="I88" s="25">
        <f t="shared" si="61"/>
        <v>0</v>
      </c>
      <c r="J88" s="26">
        <f t="shared" si="62"/>
        <v>0</v>
      </c>
      <c r="K88" s="11"/>
      <c r="L88" s="27">
        <f t="shared" si="63"/>
        <v>0</v>
      </c>
      <c r="M88" s="26">
        <f t="shared" si="64"/>
        <v>0</v>
      </c>
      <c r="N88" s="27">
        <f t="shared" si="68"/>
        <v>0</v>
      </c>
      <c r="O88" s="1">
        <f t="shared" si="69"/>
        <v>0</v>
      </c>
    </row>
    <row r="89" spans="1:16" ht="16.2" thickBot="1" x14ac:dyDescent="0.35">
      <c r="A89" s="12" t="s">
        <v>39</v>
      </c>
      <c r="B89" s="11"/>
      <c r="C89" s="23" t="s">
        <v>20</v>
      </c>
      <c r="D89" s="24"/>
      <c r="E89" s="23"/>
      <c r="F89" s="25">
        <f t="shared" si="70"/>
        <v>0</v>
      </c>
      <c r="G89" s="26">
        <f t="shared" si="71"/>
        <v>0</v>
      </c>
      <c r="H89" s="11"/>
      <c r="I89" s="25">
        <f t="shared" si="61"/>
        <v>0</v>
      </c>
      <c r="J89" s="26">
        <f t="shared" si="62"/>
        <v>0</v>
      </c>
      <c r="K89" s="11"/>
      <c r="L89" s="27">
        <f t="shared" si="63"/>
        <v>0</v>
      </c>
      <c r="M89" s="26">
        <f t="shared" si="64"/>
        <v>0</v>
      </c>
      <c r="N89" s="27">
        <f t="shared" si="68"/>
        <v>0</v>
      </c>
      <c r="O89" s="1">
        <f t="shared" si="69"/>
        <v>0</v>
      </c>
    </row>
    <row r="90" spans="1:16" ht="16.2" thickBot="1" x14ac:dyDescent="0.35">
      <c r="A90" s="12" t="s">
        <v>40</v>
      </c>
      <c r="B90" s="11"/>
      <c r="C90" s="23" t="s">
        <v>20</v>
      </c>
      <c r="D90" s="24"/>
      <c r="E90" s="23"/>
      <c r="F90" s="25">
        <f t="shared" si="70"/>
        <v>0</v>
      </c>
      <c r="G90" s="26">
        <f t="shared" si="71"/>
        <v>0</v>
      </c>
      <c r="H90" s="11"/>
      <c r="I90" s="25">
        <f t="shared" si="61"/>
        <v>0</v>
      </c>
      <c r="J90" s="26">
        <f t="shared" si="62"/>
        <v>0</v>
      </c>
      <c r="K90" s="11"/>
      <c r="L90" s="27">
        <f t="shared" si="63"/>
        <v>0</v>
      </c>
      <c r="M90" s="26">
        <f t="shared" si="64"/>
        <v>0</v>
      </c>
      <c r="N90" s="27">
        <f t="shared" si="68"/>
        <v>0</v>
      </c>
      <c r="O90" s="1">
        <f t="shared" si="69"/>
        <v>0</v>
      </c>
    </row>
    <row r="91" spans="1:16" ht="16.2" thickBot="1" x14ac:dyDescent="0.35">
      <c r="A91" s="21" t="s">
        <v>45</v>
      </c>
      <c r="B91" s="11"/>
      <c r="C91" s="23" t="s">
        <v>20</v>
      </c>
      <c r="D91" s="24"/>
      <c r="E91" s="23"/>
      <c r="F91" s="25">
        <f t="shared" si="70"/>
        <v>0</v>
      </c>
      <c r="G91" s="26">
        <f t="shared" si="71"/>
        <v>0</v>
      </c>
      <c r="H91" s="11"/>
      <c r="I91" s="25">
        <f t="shared" si="61"/>
        <v>0</v>
      </c>
      <c r="J91" s="26">
        <f t="shared" si="62"/>
        <v>0</v>
      </c>
      <c r="K91" s="11"/>
      <c r="L91" s="27">
        <f t="shared" si="63"/>
        <v>0</v>
      </c>
      <c r="M91" s="26">
        <f t="shared" si="64"/>
        <v>0</v>
      </c>
      <c r="N91" s="27">
        <f t="shared" si="68"/>
        <v>0</v>
      </c>
      <c r="O91" s="1">
        <f t="shared" si="69"/>
        <v>0</v>
      </c>
    </row>
    <row r="92" spans="1:16" ht="16.2" thickBot="1" x14ac:dyDescent="0.35">
      <c r="A92" s="21" t="s">
        <v>46</v>
      </c>
      <c r="B92" s="11"/>
      <c r="C92" s="23" t="s">
        <v>20</v>
      </c>
      <c r="D92" s="24"/>
      <c r="E92" s="23"/>
      <c r="F92" s="25">
        <f t="shared" si="70"/>
        <v>0</v>
      </c>
      <c r="G92" s="26">
        <f t="shared" si="71"/>
        <v>0</v>
      </c>
      <c r="H92" s="11"/>
      <c r="I92" s="25">
        <f t="shared" si="61"/>
        <v>0</v>
      </c>
      <c r="J92" s="26">
        <f t="shared" si="62"/>
        <v>0</v>
      </c>
      <c r="K92" s="11"/>
      <c r="L92" s="27">
        <f t="shared" si="63"/>
        <v>0</v>
      </c>
      <c r="M92" s="26">
        <f t="shared" si="64"/>
        <v>0</v>
      </c>
      <c r="N92" s="27">
        <f t="shared" si="68"/>
        <v>0</v>
      </c>
      <c r="O92" s="1">
        <f t="shared" si="69"/>
        <v>0</v>
      </c>
    </row>
    <row r="93" spans="1:16" ht="16.2" thickBot="1" x14ac:dyDescent="0.35">
      <c r="A93" s="30" t="str">
        <f>"Общая стоимость продуктов на  "&amp;D5&amp;"       человек."</f>
        <v>Общая стоимость продуктов на  25       человек.</v>
      </c>
      <c r="B93" s="31"/>
      <c r="C93" s="31"/>
      <c r="D93" s="31"/>
      <c r="E93" s="31"/>
      <c r="F93" s="32"/>
      <c r="G93" s="1">
        <f>SUM(G74:G92)</f>
        <v>518.39</v>
      </c>
      <c r="H93" s="11"/>
      <c r="I93" s="11"/>
      <c r="J93" s="1">
        <f>SUM(J74:J92)</f>
        <v>303.10000000000002</v>
      </c>
      <c r="K93" s="11"/>
      <c r="L93" s="11"/>
      <c r="M93" s="1">
        <f>SUM(M74:M92)</f>
        <v>176.5</v>
      </c>
      <c r="N93" s="11"/>
      <c r="O93" s="1">
        <f>SUM(O74:O92)</f>
        <v>997.99</v>
      </c>
      <c r="P93" s="1">
        <f>SUM(G93:M93)</f>
        <v>997.99</v>
      </c>
    </row>
    <row r="94" spans="1:16" ht="16.2" thickBot="1" x14ac:dyDescent="0.35">
      <c r="A94" s="30" t="s">
        <v>47</v>
      </c>
      <c r="B94" s="31"/>
      <c r="C94" s="31"/>
      <c r="D94" s="31"/>
      <c r="E94" s="31"/>
      <c r="F94" s="32"/>
      <c r="G94" s="1">
        <f>G93/$D$5</f>
        <v>20.735599999999998</v>
      </c>
      <c r="H94" s="11"/>
      <c r="I94" s="11"/>
      <c r="J94" s="1">
        <f>J93/$D$5</f>
        <v>12.124000000000001</v>
      </c>
      <c r="K94" s="11"/>
      <c r="L94" s="11"/>
      <c r="M94" s="1">
        <f>M93/$D$5</f>
        <v>7.06</v>
      </c>
      <c r="N94" s="11"/>
      <c r="O94" s="1">
        <f>O93+O61+O30</f>
        <v>2820.36</v>
      </c>
    </row>
    <row r="95" spans="1:16" ht="16.2" thickBot="1" x14ac:dyDescent="0.35">
      <c r="A95" s="30" t="s">
        <v>42</v>
      </c>
      <c r="B95" s="31"/>
      <c r="C95" s="31"/>
      <c r="D95" s="31"/>
      <c r="E95" s="31"/>
      <c r="F95" s="32"/>
      <c r="G95" s="11" t="s">
        <v>105</v>
      </c>
      <c r="H95" s="11"/>
      <c r="I95" s="11"/>
      <c r="J95" s="11" t="s">
        <v>61</v>
      </c>
      <c r="K95" s="11"/>
      <c r="L95" s="11"/>
      <c r="M95" s="11" t="s">
        <v>98</v>
      </c>
      <c r="N95" s="11"/>
      <c r="O95" s="1"/>
    </row>
    <row r="96" spans="1:16" ht="15.6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.6" x14ac:dyDescent="0.3">
      <c r="A97" s="2" t="s">
        <v>48</v>
      </c>
      <c r="B97" s="2"/>
      <c r="C97" s="2"/>
      <c r="D97" s="2"/>
      <c r="E97" s="2"/>
      <c r="F97" s="2"/>
      <c r="G97" s="2" t="s">
        <v>49</v>
      </c>
      <c r="H97" s="2"/>
      <c r="I97" s="2"/>
      <c r="J97" s="2"/>
      <c r="K97" s="2" t="s">
        <v>50</v>
      </c>
      <c r="L97" s="2"/>
      <c r="M97" s="2"/>
      <c r="N97" s="2"/>
      <c r="O97" s="2"/>
    </row>
    <row r="98" spans="1:15" ht="15.6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6.2" thickBo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 t="s">
        <v>94</v>
      </c>
      <c r="N99" s="2"/>
      <c r="O99" s="2"/>
    </row>
    <row r="100" spans="1:15" ht="16.2" thickBot="1" x14ac:dyDescent="0.35">
      <c r="A100" s="33" t="s">
        <v>2</v>
      </c>
      <c r="B100" s="7" t="s">
        <v>3</v>
      </c>
      <c r="C100" s="33" t="s">
        <v>5</v>
      </c>
      <c r="D100" s="8" t="s">
        <v>6</v>
      </c>
      <c r="E100" s="36" t="s">
        <v>8</v>
      </c>
      <c r="F100" s="37"/>
      <c r="G100" s="37"/>
      <c r="H100" s="37"/>
      <c r="I100" s="37"/>
      <c r="J100" s="37"/>
      <c r="K100" s="37"/>
      <c r="L100" s="37"/>
      <c r="M100" s="38"/>
      <c r="N100" s="39" t="s">
        <v>9</v>
      </c>
      <c r="O100" s="40"/>
    </row>
    <row r="101" spans="1:15" ht="16.5" customHeight="1" thickBot="1" x14ac:dyDescent="0.35">
      <c r="A101" s="34"/>
      <c r="B101" s="9" t="s">
        <v>4</v>
      </c>
      <c r="C101" s="34"/>
      <c r="D101" s="10" t="s">
        <v>7</v>
      </c>
      <c r="E101" s="45" t="s">
        <v>63</v>
      </c>
      <c r="F101" s="46"/>
      <c r="G101" s="47"/>
      <c r="H101" s="45" t="s">
        <v>62</v>
      </c>
      <c r="I101" s="46"/>
      <c r="J101" s="47"/>
      <c r="K101" s="45" t="s">
        <v>106</v>
      </c>
      <c r="L101" s="46"/>
      <c r="M101" s="47"/>
      <c r="N101" s="41"/>
      <c r="O101" s="42"/>
    </row>
    <row r="102" spans="1:15" ht="16.2" thickBot="1" x14ac:dyDescent="0.35">
      <c r="A102" s="34"/>
      <c r="B102" s="10"/>
      <c r="C102" s="34"/>
      <c r="D102" s="10"/>
      <c r="E102" s="45"/>
      <c r="F102" s="46"/>
      <c r="G102" s="47"/>
      <c r="H102" s="45"/>
      <c r="I102" s="46"/>
      <c r="J102" s="47"/>
      <c r="K102" s="45"/>
      <c r="L102" s="46"/>
      <c r="M102" s="47"/>
      <c r="N102" s="43"/>
      <c r="O102" s="44"/>
    </row>
    <row r="103" spans="1:15" ht="109.2" x14ac:dyDescent="0.3">
      <c r="A103" s="34"/>
      <c r="B103" s="10"/>
      <c r="C103" s="34"/>
      <c r="D103" s="10"/>
      <c r="E103" s="10" t="s">
        <v>10</v>
      </c>
      <c r="F103" s="33" t="s">
        <v>13</v>
      </c>
      <c r="G103" s="33" t="s">
        <v>18</v>
      </c>
      <c r="H103" s="10" t="s">
        <v>10</v>
      </c>
      <c r="I103" s="33" t="s">
        <v>17</v>
      </c>
      <c r="J103" s="33" t="s">
        <v>18</v>
      </c>
      <c r="K103" s="10" t="s">
        <v>10</v>
      </c>
      <c r="L103" s="10" t="s">
        <v>19</v>
      </c>
      <c r="M103" s="33" t="s">
        <v>18</v>
      </c>
      <c r="N103" s="10" t="s">
        <v>22</v>
      </c>
      <c r="O103" s="10" t="s">
        <v>23</v>
      </c>
    </row>
    <row r="104" spans="1:15" ht="31.2" x14ac:dyDescent="0.3">
      <c r="A104" s="34"/>
      <c r="B104" s="10"/>
      <c r="C104" s="34"/>
      <c r="D104" s="10"/>
      <c r="E104" s="10" t="s">
        <v>11</v>
      </c>
      <c r="F104" s="34"/>
      <c r="G104" s="34"/>
      <c r="H104" s="10" t="s">
        <v>11</v>
      </c>
      <c r="I104" s="34"/>
      <c r="J104" s="34"/>
      <c r="K104" s="10" t="s">
        <v>11</v>
      </c>
      <c r="L104" s="10" t="s">
        <v>20</v>
      </c>
      <c r="M104" s="34"/>
      <c r="N104" s="10" t="s">
        <v>20</v>
      </c>
      <c r="O104" s="10" t="s">
        <v>44</v>
      </c>
    </row>
    <row r="105" spans="1:15" ht="31.8" thickBot="1" x14ac:dyDescent="0.35">
      <c r="A105" s="35"/>
      <c r="B105" s="11"/>
      <c r="C105" s="35"/>
      <c r="D105" s="11"/>
      <c r="E105" s="11" t="s">
        <v>12</v>
      </c>
      <c r="F105" s="35"/>
      <c r="G105" s="35"/>
      <c r="H105" s="11" t="s">
        <v>12</v>
      </c>
      <c r="I105" s="35"/>
      <c r="J105" s="35"/>
      <c r="K105" s="11" t="s">
        <v>12</v>
      </c>
      <c r="L105" s="11"/>
      <c r="M105" s="35"/>
      <c r="N105" s="11"/>
      <c r="O105" s="11"/>
    </row>
    <row r="106" spans="1:15" ht="16.2" thickBot="1" x14ac:dyDescent="0.35">
      <c r="A106" s="12" t="s">
        <v>24</v>
      </c>
      <c r="B106" s="11" t="s">
        <v>74</v>
      </c>
      <c r="C106" s="13" t="s">
        <v>20</v>
      </c>
      <c r="D106" s="14">
        <v>100</v>
      </c>
      <c r="E106" s="13">
        <v>25.4</v>
      </c>
      <c r="F106" s="15">
        <f t="shared" ref="F106:F124" si="74">MROUND(E106*$D$5/1000,0.001)</f>
        <v>0.63500000000000001</v>
      </c>
      <c r="G106" s="14">
        <f t="shared" ref="G106:G124" si="75">MROUND(F106*D106,0.01)</f>
        <v>63.5</v>
      </c>
      <c r="H106" s="13"/>
      <c r="I106" s="15">
        <f t="shared" ref="I106:I124" si="76">MROUND(H106*$D$5/1000,0.001)</f>
        <v>0</v>
      </c>
      <c r="J106" s="14">
        <f t="shared" ref="J106:J124" si="77">MROUND(I106*D106,0.01)</f>
        <v>0</v>
      </c>
      <c r="K106" s="13"/>
      <c r="L106" s="16">
        <f t="shared" ref="L106:L124" si="78">MROUND(K106*$D$5/1000,0.001)</f>
        <v>0</v>
      </c>
      <c r="M106" s="14">
        <f t="shared" ref="M106:M124" si="79">MROUND(L106*D106,0.01)</f>
        <v>0</v>
      </c>
      <c r="N106" s="16">
        <f t="shared" ref="N106:N124" si="80">SUM(F106,I106,L106)</f>
        <v>0.63500000000000001</v>
      </c>
      <c r="O106" s="17">
        <f t="shared" ref="O106:O124" si="81">MROUND(N106*D106,0.01)</f>
        <v>63.5</v>
      </c>
    </row>
    <row r="107" spans="1:15" ht="16.2" thickBot="1" x14ac:dyDescent="0.35">
      <c r="A107" s="12" t="s">
        <v>25</v>
      </c>
      <c r="B107" s="11" t="s">
        <v>75</v>
      </c>
      <c r="C107" s="13" t="s">
        <v>20</v>
      </c>
      <c r="D107" s="14">
        <v>64.62</v>
      </c>
      <c r="E107" s="13"/>
      <c r="F107" s="15">
        <f t="shared" si="74"/>
        <v>0</v>
      </c>
      <c r="G107" s="14">
        <f t="shared" si="75"/>
        <v>0</v>
      </c>
      <c r="H107" s="11">
        <v>60</v>
      </c>
      <c r="I107" s="25">
        <f t="shared" ref="I107" si="82">MROUND(H107*$D$5/1000,0.001)</f>
        <v>1.5</v>
      </c>
      <c r="J107" s="26">
        <f t="shared" ref="J107" si="83">MROUND(I107*D107,0.01)</f>
        <v>96.93</v>
      </c>
      <c r="K107" s="13"/>
      <c r="L107" s="16">
        <f t="shared" si="78"/>
        <v>0</v>
      </c>
      <c r="M107" s="14">
        <f t="shared" si="79"/>
        <v>0</v>
      </c>
      <c r="N107" s="16">
        <f t="shared" si="80"/>
        <v>1.5</v>
      </c>
      <c r="O107" s="17">
        <f t="shared" si="81"/>
        <v>96.93</v>
      </c>
    </row>
    <row r="108" spans="1:15" ht="16.2" thickBot="1" x14ac:dyDescent="0.35">
      <c r="A108" s="12" t="s">
        <v>26</v>
      </c>
      <c r="B108" s="11"/>
      <c r="C108" s="23" t="s">
        <v>52</v>
      </c>
      <c r="D108" s="24"/>
      <c r="E108" s="23"/>
      <c r="F108" s="25">
        <f t="shared" si="74"/>
        <v>0</v>
      </c>
      <c r="G108" s="26">
        <f t="shared" si="75"/>
        <v>0</v>
      </c>
      <c r="H108" s="11"/>
      <c r="I108" s="25">
        <f t="shared" si="76"/>
        <v>0</v>
      </c>
      <c r="J108" s="26">
        <f t="shared" si="77"/>
        <v>0</v>
      </c>
      <c r="K108" s="13"/>
      <c r="L108" s="16">
        <f t="shared" ref="L108" si="84">MROUND(K108*$D$5/1000,0.001)</f>
        <v>0</v>
      </c>
      <c r="M108" s="14">
        <f t="shared" ref="M108" si="85">MROUND(L108*D108,0.01)</f>
        <v>0</v>
      </c>
      <c r="N108" s="16">
        <f t="shared" ref="N108" si="86">SUM(F108,I108,L108)</f>
        <v>0</v>
      </c>
      <c r="O108" s="17">
        <f t="shared" ref="O108" si="87">MROUND(N108*D108,0.01)</f>
        <v>0</v>
      </c>
    </row>
    <row r="109" spans="1:15" ht="16.2" thickBot="1" x14ac:dyDescent="0.35">
      <c r="A109" s="12" t="s">
        <v>27</v>
      </c>
      <c r="B109" s="11" t="s">
        <v>106</v>
      </c>
      <c r="C109" s="13" t="s">
        <v>20</v>
      </c>
      <c r="D109" s="14">
        <v>178</v>
      </c>
      <c r="E109" s="13"/>
      <c r="F109" s="15">
        <f t="shared" si="74"/>
        <v>0</v>
      </c>
      <c r="G109" s="14">
        <f t="shared" si="75"/>
        <v>0</v>
      </c>
      <c r="H109" s="13"/>
      <c r="I109" s="15">
        <f t="shared" si="76"/>
        <v>0</v>
      </c>
      <c r="J109" s="14">
        <f t="shared" si="77"/>
        <v>0</v>
      </c>
      <c r="K109" s="13">
        <v>140</v>
      </c>
      <c r="L109" s="16">
        <f t="shared" ref="L109" si="88">MROUND(K109*$D$5/1000,0.001)</f>
        <v>3.5</v>
      </c>
      <c r="M109" s="14">
        <f t="shared" ref="M109" si="89">MROUND(L109*D109,0.01)</f>
        <v>623</v>
      </c>
      <c r="N109" s="16">
        <f t="shared" si="80"/>
        <v>3.5</v>
      </c>
      <c r="O109" s="17">
        <f t="shared" si="81"/>
        <v>623</v>
      </c>
    </row>
    <row r="110" spans="1:15" ht="16.2" thickBot="1" x14ac:dyDescent="0.35">
      <c r="A110" s="12" t="s">
        <v>28</v>
      </c>
      <c r="B110" s="11"/>
      <c r="C110" s="23" t="s">
        <v>20</v>
      </c>
      <c r="D110" s="24"/>
      <c r="E110" s="23"/>
      <c r="F110" s="25">
        <f t="shared" si="74"/>
        <v>0</v>
      </c>
      <c r="G110" s="26">
        <f t="shared" si="75"/>
        <v>0</v>
      </c>
      <c r="H110" s="11"/>
      <c r="I110" s="25">
        <f t="shared" si="76"/>
        <v>0</v>
      </c>
      <c r="J110" s="26">
        <f t="shared" si="77"/>
        <v>0</v>
      </c>
      <c r="K110" s="11"/>
      <c r="L110" s="27">
        <f t="shared" si="78"/>
        <v>0</v>
      </c>
      <c r="M110" s="26">
        <f t="shared" si="79"/>
        <v>0</v>
      </c>
      <c r="N110" s="27">
        <f t="shared" si="80"/>
        <v>0</v>
      </c>
      <c r="O110" s="1">
        <f t="shared" si="81"/>
        <v>0</v>
      </c>
    </row>
    <row r="111" spans="1:15" ht="16.2" thickBot="1" x14ac:dyDescent="0.35">
      <c r="A111" s="12" t="s">
        <v>29</v>
      </c>
      <c r="B111" s="11"/>
      <c r="C111" s="23" t="s">
        <v>20</v>
      </c>
      <c r="D111" s="24"/>
      <c r="E111" s="23"/>
      <c r="F111" s="25">
        <f t="shared" si="74"/>
        <v>0</v>
      </c>
      <c r="G111" s="26">
        <f t="shared" si="75"/>
        <v>0</v>
      </c>
      <c r="H111" s="11"/>
      <c r="I111" s="25">
        <f t="shared" si="76"/>
        <v>0</v>
      </c>
      <c r="J111" s="26">
        <f t="shared" si="77"/>
        <v>0</v>
      </c>
      <c r="K111" s="11"/>
      <c r="L111" s="27">
        <f t="shared" si="78"/>
        <v>0</v>
      </c>
      <c r="M111" s="26">
        <f t="shared" si="79"/>
        <v>0</v>
      </c>
      <c r="N111" s="27">
        <f t="shared" si="80"/>
        <v>0</v>
      </c>
      <c r="O111" s="1">
        <f t="shared" si="81"/>
        <v>0</v>
      </c>
    </row>
    <row r="112" spans="1:15" ht="16.2" thickBot="1" x14ac:dyDescent="0.35">
      <c r="A112" s="12" t="s">
        <v>30</v>
      </c>
      <c r="B112" s="11"/>
      <c r="C112" s="23" t="s">
        <v>20</v>
      </c>
      <c r="D112" s="24"/>
      <c r="E112" s="23"/>
      <c r="F112" s="25">
        <f t="shared" si="74"/>
        <v>0</v>
      </c>
      <c r="G112" s="26">
        <f t="shared" si="75"/>
        <v>0</v>
      </c>
      <c r="H112" s="11"/>
      <c r="I112" s="25">
        <f t="shared" si="76"/>
        <v>0</v>
      </c>
      <c r="J112" s="26">
        <f t="shared" si="77"/>
        <v>0</v>
      </c>
      <c r="K112" s="11"/>
      <c r="L112" s="27">
        <f t="shared" si="78"/>
        <v>0</v>
      </c>
      <c r="M112" s="26">
        <f t="shared" si="79"/>
        <v>0</v>
      </c>
      <c r="N112" s="27">
        <f t="shared" si="80"/>
        <v>0</v>
      </c>
      <c r="O112" s="1">
        <f t="shared" si="81"/>
        <v>0</v>
      </c>
    </row>
    <row r="113" spans="1:16" ht="16.2" thickBot="1" x14ac:dyDescent="0.35">
      <c r="A113" s="12" t="s">
        <v>31</v>
      </c>
      <c r="B113" s="11"/>
      <c r="C113" s="23" t="s">
        <v>20</v>
      </c>
      <c r="D113" s="24"/>
      <c r="E113" s="23"/>
      <c r="F113" s="25">
        <f t="shared" si="74"/>
        <v>0</v>
      </c>
      <c r="G113" s="26">
        <f t="shared" si="75"/>
        <v>0</v>
      </c>
      <c r="H113" s="11"/>
      <c r="I113" s="25">
        <f t="shared" si="76"/>
        <v>0</v>
      </c>
      <c r="J113" s="26">
        <f t="shared" si="77"/>
        <v>0</v>
      </c>
      <c r="K113" s="11"/>
      <c r="L113" s="27">
        <f t="shared" si="78"/>
        <v>0</v>
      </c>
      <c r="M113" s="26">
        <f t="shared" si="79"/>
        <v>0</v>
      </c>
      <c r="N113" s="27">
        <f t="shared" si="80"/>
        <v>0</v>
      </c>
      <c r="O113" s="1">
        <f t="shared" si="81"/>
        <v>0</v>
      </c>
    </row>
    <row r="114" spans="1:16" ht="16.2" thickBot="1" x14ac:dyDescent="0.35">
      <c r="A114" s="12" t="s">
        <v>32</v>
      </c>
      <c r="B114" s="11"/>
      <c r="C114" s="23" t="s">
        <v>20</v>
      </c>
      <c r="D114" s="24"/>
      <c r="E114" s="23"/>
      <c r="F114" s="25">
        <f t="shared" si="74"/>
        <v>0</v>
      </c>
      <c r="G114" s="26">
        <f t="shared" si="75"/>
        <v>0</v>
      </c>
      <c r="H114" s="11"/>
      <c r="I114" s="25">
        <f t="shared" si="76"/>
        <v>0</v>
      </c>
      <c r="J114" s="26">
        <f t="shared" si="77"/>
        <v>0</v>
      </c>
      <c r="K114" s="11"/>
      <c r="L114" s="27">
        <f t="shared" si="78"/>
        <v>0</v>
      </c>
      <c r="M114" s="26">
        <f t="shared" si="79"/>
        <v>0</v>
      </c>
      <c r="N114" s="27">
        <f t="shared" si="80"/>
        <v>0</v>
      </c>
      <c r="O114" s="1">
        <f t="shared" si="81"/>
        <v>0</v>
      </c>
    </row>
    <row r="115" spans="1:16" ht="16.2" thickBot="1" x14ac:dyDescent="0.35">
      <c r="A115" s="12" t="s">
        <v>33</v>
      </c>
      <c r="B115" s="11"/>
      <c r="C115" s="23" t="s">
        <v>20</v>
      </c>
      <c r="D115" s="24"/>
      <c r="E115" s="23"/>
      <c r="F115" s="25">
        <f t="shared" si="74"/>
        <v>0</v>
      </c>
      <c r="G115" s="26">
        <f t="shared" si="75"/>
        <v>0</v>
      </c>
      <c r="H115" s="11"/>
      <c r="I115" s="25">
        <f t="shared" si="76"/>
        <v>0</v>
      </c>
      <c r="J115" s="26">
        <f t="shared" si="77"/>
        <v>0</v>
      </c>
      <c r="K115" s="11"/>
      <c r="L115" s="27">
        <f t="shared" si="78"/>
        <v>0</v>
      </c>
      <c r="M115" s="26">
        <f t="shared" si="79"/>
        <v>0</v>
      </c>
      <c r="N115" s="27">
        <f t="shared" si="80"/>
        <v>0</v>
      </c>
      <c r="O115" s="1">
        <f t="shared" si="81"/>
        <v>0</v>
      </c>
    </row>
    <row r="116" spans="1:16" ht="16.2" thickBot="1" x14ac:dyDescent="0.35">
      <c r="A116" s="12" t="s">
        <v>34</v>
      </c>
      <c r="B116" s="11"/>
      <c r="C116" s="23" t="s">
        <v>20</v>
      </c>
      <c r="D116" s="24"/>
      <c r="E116" s="23"/>
      <c r="F116" s="25">
        <f t="shared" si="74"/>
        <v>0</v>
      </c>
      <c r="G116" s="26">
        <f t="shared" si="75"/>
        <v>0</v>
      </c>
      <c r="H116" s="11"/>
      <c r="I116" s="25">
        <f t="shared" si="76"/>
        <v>0</v>
      </c>
      <c r="J116" s="26">
        <f t="shared" si="77"/>
        <v>0</v>
      </c>
      <c r="K116" s="11"/>
      <c r="L116" s="27">
        <f t="shared" si="78"/>
        <v>0</v>
      </c>
      <c r="M116" s="26">
        <f t="shared" si="79"/>
        <v>0</v>
      </c>
      <c r="N116" s="27">
        <f t="shared" si="80"/>
        <v>0</v>
      </c>
      <c r="O116" s="1">
        <f t="shared" si="81"/>
        <v>0</v>
      </c>
    </row>
    <row r="117" spans="1:16" ht="16.2" thickBot="1" x14ac:dyDescent="0.35">
      <c r="A117" s="12" t="s">
        <v>35</v>
      </c>
      <c r="B117" s="11"/>
      <c r="C117" s="23" t="s">
        <v>20</v>
      </c>
      <c r="D117" s="24"/>
      <c r="E117" s="23"/>
      <c r="F117" s="25">
        <f t="shared" si="74"/>
        <v>0</v>
      </c>
      <c r="G117" s="26">
        <f t="shared" si="75"/>
        <v>0</v>
      </c>
      <c r="H117" s="11"/>
      <c r="I117" s="25">
        <f t="shared" si="76"/>
        <v>0</v>
      </c>
      <c r="J117" s="26">
        <f t="shared" si="77"/>
        <v>0</v>
      </c>
      <c r="K117" s="11"/>
      <c r="L117" s="27">
        <f t="shared" si="78"/>
        <v>0</v>
      </c>
      <c r="M117" s="26">
        <f t="shared" si="79"/>
        <v>0</v>
      </c>
      <c r="N117" s="27">
        <f t="shared" si="80"/>
        <v>0</v>
      </c>
      <c r="O117" s="1">
        <f t="shared" si="81"/>
        <v>0</v>
      </c>
    </row>
    <row r="118" spans="1:16" ht="16.2" thickBot="1" x14ac:dyDescent="0.35">
      <c r="A118" s="12" t="s">
        <v>36</v>
      </c>
      <c r="B118" s="11"/>
      <c r="C118" s="23" t="s">
        <v>20</v>
      </c>
      <c r="D118" s="24"/>
      <c r="E118" s="23"/>
      <c r="F118" s="25">
        <f t="shared" si="74"/>
        <v>0</v>
      </c>
      <c r="G118" s="26">
        <f t="shared" si="75"/>
        <v>0</v>
      </c>
      <c r="H118" s="11"/>
      <c r="I118" s="25">
        <f t="shared" si="76"/>
        <v>0</v>
      </c>
      <c r="J118" s="26">
        <f t="shared" si="77"/>
        <v>0</v>
      </c>
      <c r="K118" s="11"/>
      <c r="L118" s="27">
        <f t="shared" si="78"/>
        <v>0</v>
      </c>
      <c r="M118" s="26">
        <f t="shared" si="79"/>
        <v>0</v>
      </c>
      <c r="N118" s="27">
        <f t="shared" si="80"/>
        <v>0</v>
      </c>
      <c r="O118" s="1">
        <f t="shared" si="81"/>
        <v>0</v>
      </c>
    </row>
    <row r="119" spans="1:16" ht="16.2" thickBot="1" x14ac:dyDescent="0.35">
      <c r="A119" s="12" t="s">
        <v>37</v>
      </c>
      <c r="B119" s="11"/>
      <c r="C119" s="23" t="s">
        <v>20</v>
      </c>
      <c r="D119" s="24"/>
      <c r="E119" s="23"/>
      <c r="F119" s="25">
        <f t="shared" si="74"/>
        <v>0</v>
      </c>
      <c r="G119" s="26">
        <f t="shared" si="75"/>
        <v>0</v>
      </c>
      <c r="H119" s="11"/>
      <c r="I119" s="25">
        <f t="shared" si="76"/>
        <v>0</v>
      </c>
      <c r="J119" s="26">
        <f t="shared" si="77"/>
        <v>0</v>
      </c>
      <c r="K119" s="11"/>
      <c r="L119" s="27">
        <f t="shared" si="78"/>
        <v>0</v>
      </c>
      <c r="M119" s="26">
        <f t="shared" si="79"/>
        <v>0</v>
      </c>
      <c r="N119" s="27">
        <f t="shared" si="80"/>
        <v>0</v>
      </c>
      <c r="O119" s="1">
        <f t="shared" si="81"/>
        <v>0</v>
      </c>
    </row>
    <row r="120" spans="1:16" ht="16.2" thickBot="1" x14ac:dyDescent="0.35">
      <c r="A120" s="12" t="s">
        <v>38</v>
      </c>
      <c r="B120" s="11"/>
      <c r="C120" s="23" t="s">
        <v>20</v>
      </c>
      <c r="D120" s="24"/>
      <c r="E120" s="23"/>
      <c r="F120" s="25">
        <f t="shared" si="74"/>
        <v>0</v>
      </c>
      <c r="G120" s="26">
        <f t="shared" si="75"/>
        <v>0</v>
      </c>
      <c r="H120" s="11"/>
      <c r="I120" s="25">
        <f t="shared" si="76"/>
        <v>0</v>
      </c>
      <c r="J120" s="26">
        <f t="shared" si="77"/>
        <v>0</v>
      </c>
      <c r="K120" s="11"/>
      <c r="L120" s="27">
        <f t="shared" si="78"/>
        <v>0</v>
      </c>
      <c r="M120" s="26">
        <f t="shared" si="79"/>
        <v>0</v>
      </c>
      <c r="N120" s="27">
        <f t="shared" si="80"/>
        <v>0</v>
      </c>
      <c r="O120" s="1">
        <f t="shared" si="81"/>
        <v>0</v>
      </c>
    </row>
    <row r="121" spans="1:16" ht="16.2" thickBot="1" x14ac:dyDescent="0.35">
      <c r="A121" s="12" t="s">
        <v>39</v>
      </c>
      <c r="B121" s="11"/>
      <c r="C121" s="23" t="s">
        <v>20</v>
      </c>
      <c r="D121" s="24"/>
      <c r="E121" s="23"/>
      <c r="F121" s="25">
        <f t="shared" si="74"/>
        <v>0</v>
      </c>
      <c r="G121" s="26">
        <f t="shared" si="75"/>
        <v>0</v>
      </c>
      <c r="H121" s="11"/>
      <c r="I121" s="25">
        <f t="shared" si="76"/>
        <v>0</v>
      </c>
      <c r="J121" s="26">
        <f t="shared" si="77"/>
        <v>0</v>
      </c>
      <c r="K121" s="11"/>
      <c r="L121" s="27">
        <f t="shared" si="78"/>
        <v>0</v>
      </c>
      <c r="M121" s="26">
        <f t="shared" si="79"/>
        <v>0</v>
      </c>
      <c r="N121" s="27">
        <f t="shared" si="80"/>
        <v>0</v>
      </c>
      <c r="O121" s="1">
        <f t="shared" si="81"/>
        <v>0</v>
      </c>
    </row>
    <row r="122" spans="1:16" ht="16.2" thickBot="1" x14ac:dyDescent="0.35">
      <c r="A122" s="12" t="s">
        <v>40</v>
      </c>
      <c r="B122" s="11"/>
      <c r="C122" s="23" t="s">
        <v>20</v>
      </c>
      <c r="D122" s="24"/>
      <c r="E122" s="23"/>
      <c r="F122" s="25">
        <f t="shared" si="74"/>
        <v>0</v>
      </c>
      <c r="G122" s="26">
        <f t="shared" si="75"/>
        <v>0</v>
      </c>
      <c r="H122" s="11"/>
      <c r="I122" s="25">
        <f t="shared" si="76"/>
        <v>0</v>
      </c>
      <c r="J122" s="26">
        <f t="shared" si="77"/>
        <v>0</v>
      </c>
      <c r="K122" s="11"/>
      <c r="L122" s="27">
        <f t="shared" si="78"/>
        <v>0</v>
      </c>
      <c r="M122" s="26">
        <f t="shared" si="79"/>
        <v>0</v>
      </c>
      <c r="N122" s="27">
        <f t="shared" si="80"/>
        <v>0</v>
      </c>
      <c r="O122" s="1">
        <f t="shared" si="81"/>
        <v>0</v>
      </c>
    </row>
    <row r="123" spans="1:16" ht="16.2" thickBot="1" x14ac:dyDescent="0.35">
      <c r="A123" s="21" t="s">
        <v>45</v>
      </c>
      <c r="B123" s="11"/>
      <c r="C123" s="23" t="s">
        <v>20</v>
      </c>
      <c r="D123" s="24"/>
      <c r="E123" s="23"/>
      <c r="F123" s="25">
        <f t="shared" si="74"/>
        <v>0</v>
      </c>
      <c r="G123" s="26">
        <f t="shared" si="75"/>
        <v>0</v>
      </c>
      <c r="H123" s="11"/>
      <c r="I123" s="25">
        <f t="shared" si="76"/>
        <v>0</v>
      </c>
      <c r="J123" s="26">
        <f t="shared" si="77"/>
        <v>0</v>
      </c>
      <c r="K123" s="11"/>
      <c r="L123" s="27">
        <f t="shared" si="78"/>
        <v>0</v>
      </c>
      <c r="M123" s="26">
        <f t="shared" si="79"/>
        <v>0</v>
      </c>
      <c r="N123" s="27">
        <f t="shared" si="80"/>
        <v>0</v>
      </c>
      <c r="O123" s="1">
        <f t="shared" si="81"/>
        <v>0</v>
      </c>
    </row>
    <row r="124" spans="1:16" ht="16.2" thickBot="1" x14ac:dyDescent="0.35">
      <c r="A124" s="21" t="s">
        <v>46</v>
      </c>
      <c r="B124" s="11"/>
      <c r="C124" s="23" t="s">
        <v>20</v>
      </c>
      <c r="D124" s="24"/>
      <c r="E124" s="23"/>
      <c r="F124" s="25">
        <f t="shared" si="74"/>
        <v>0</v>
      </c>
      <c r="G124" s="26">
        <f t="shared" si="75"/>
        <v>0</v>
      </c>
      <c r="H124" s="11"/>
      <c r="I124" s="25">
        <f t="shared" si="76"/>
        <v>0</v>
      </c>
      <c r="J124" s="26">
        <f t="shared" si="77"/>
        <v>0</v>
      </c>
      <c r="K124" s="11"/>
      <c r="L124" s="27">
        <f t="shared" si="78"/>
        <v>0</v>
      </c>
      <c r="M124" s="26">
        <f t="shared" si="79"/>
        <v>0</v>
      </c>
      <c r="N124" s="27">
        <f t="shared" si="80"/>
        <v>0</v>
      </c>
      <c r="O124" s="1">
        <f t="shared" si="81"/>
        <v>0</v>
      </c>
    </row>
    <row r="125" spans="1:16" ht="16.2" thickBot="1" x14ac:dyDescent="0.35">
      <c r="A125" s="30" t="str">
        <f>"Общая стоимость продуктов на     30       человек."</f>
        <v>Общая стоимость продуктов на     30       человек.</v>
      </c>
      <c r="B125" s="31"/>
      <c r="C125" s="31"/>
      <c r="D125" s="31"/>
      <c r="E125" s="31"/>
      <c r="F125" s="32"/>
      <c r="G125" s="1">
        <f>SUM(G106:G124)</f>
        <v>63.5</v>
      </c>
      <c r="H125" s="11"/>
      <c r="I125" s="11"/>
      <c r="J125" s="1">
        <f>SUM(J106:J124)</f>
        <v>96.93</v>
      </c>
      <c r="K125" s="11"/>
      <c r="L125" s="11"/>
      <c r="M125" s="1">
        <f>SUM(M106:M124)</f>
        <v>623</v>
      </c>
      <c r="N125" s="11"/>
      <c r="O125" s="1">
        <f>SUM(O106:O124)</f>
        <v>783.43000000000006</v>
      </c>
      <c r="P125" s="1">
        <f>SUM(G125:M125)</f>
        <v>783.43000000000006</v>
      </c>
    </row>
    <row r="126" spans="1:16" ht="16.2" thickBot="1" x14ac:dyDescent="0.35">
      <c r="A126" s="30" t="s">
        <v>53</v>
      </c>
      <c r="B126" s="31"/>
      <c r="C126" s="31"/>
      <c r="D126" s="31"/>
      <c r="E126" s="31"/>
      <c r="F126" s="32"/>
      <c r="G126" s="1">
        <f>G125/$D$5</f>
        <v>2.54</v>
      </c>
      <c r="H126" s="11"/>
      <c r="I126" s="11"/>
      <c r="J126" s="1">
        <f>J125/$D$5</f>
        <v>3.8772000000000002</v>
      </c>
      <c r="K126" s="11"/>
      <c r="L126" s="11"/>
      <c r="M126" s="1">
        <f>M125/$D$5</f>
        <v>24.92</v>
      </c>
      <c r="N126" s="11"/>
      <c r="O126" s="22">
        <f>O125+O93+O62</f>
        <v>3603.79</v>
      </c>
    </row>
    <row r="127" spans="1:16" ht="16.2" thickBot="1" x14ac:dyDescent="0.35">
      <c r="A127" s="30" t="s">
        <v>42</v>
      </c>
      <c r="B127" s="31"/>
      <c r="C127" s="31"/>
      <c r="D127" s="31"/>
      <c r="E127" s="31"/>
      <c r="F127" s="32"/>
      <c r="G127" s="11" t="s">
        <v>104</v>
      </c>
      <c r="H127" s="11"/>
      <c r="I127" s="11"/>
      <c r="J127" s="11" t="s">
        <v>60</v>
      </c>
      <c r="K127" s="11"/>
      <c r="L127" s="11"/>
      <c r="M127" s="11" t="s">
        <v>72</v>
      </c>
      <c r="N127" s="11"/>
      <c r="O127" s="1">
        <f>O126/$D$5</f>
        <v>144.1516</v>
      </c>
    </row>
    <row r="128" spans="1:16" ht="15.6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5.6" x14ac:dyDescent="0.3">
      <c r="A129" s="2" t="s">
        <v>48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5.6" x14ac:dyDescent="0.3">
      <c r="A130" s="2" t="s">
        <v>49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5.6" x14ac:dyDescent="0.3">
      <c r="A131" s="2" t="s">
        <v>50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6.2" thickBo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6.2" thickBot="1" x14ac:dyDescent="0.35">
      <c r="A133" s="33" t="s">
        <v>2</v>
      </c>
      <c r="B133" s="7" t="s">
        <v>3</v>
      </c>
      <c r="C133" s="33" t="s">
        <v>5</v>
      </c>
      <c r="D133" s="8" t="s">
        <v>6</v>
      </c>
      <c r="E133" s="36" t="s">
        <v>8</v>
      </c>
      <c r="F133" s="37"/>
      <c r="G133" s="37"/>
      <c r="H133" s="37"/>
      <c r="I133" s="37"/>
      <c r="J133" s="37"/>
      <c r="K133" s="37"/>
      <c r="L133" s="37"/>
      <c r="M133" s="38"/>
      <c r="N133" s="39" t="s">
        <v>9</v>
      </c>
      <c r="O133" s="40"/>
    </row>
    <row r="134" spans="1:15" ht="16.2" thickBot="1" x14ac:dyDescent="0.35">
      <c r="A134" s="34"/>
      <c r="B134" s="9" t="s">
        <v>4</v>
      </c>
      <c r="C134" s="34"/>
      <c r="D134" s="10" t="s">
        <v>7</v>
      </c>
      <c r="E134" s="45"/>
      <c r="F134" s="46"/>
      <c r="G134" s="47"/>
      <c r="H134" s="45"/>
      <c r="I134" s="46"/>
      <c r="J134" s="47"/>
      <c r="K134" s="45"/>
      <c r="L134" s="46"/>
      <c r="M134" s="47"/>
      <c r="N134" s="41"/>
      <c r="O134" s="42"/>
    </row>
    <row r="135" spans="1:15" ht="16.2" thickBot="1" x14ac:dyDescent="0.35">
      <c r="A135" s="34"/>
      <c r="B135" s="10"/>
      <c r="C135" s="34"/>
      <c r="D135" s="10"/>
      <c r="E135" s="45"/>
      <c r="F135" s="46"/>
      <c r="G135" s="47"/>
      <c r="H135" s="45"/>
      <c r="I135" s="46"/>
      <c r="J135" s="47"/>
      <c r="K135" s="45"/>
      <c r="L135" s="46"/>
      <c r="M135" s="47"/>
      <c r="N135" s="43"/>
      <c r="O135" s="44"/>
    </row>
    <row r="136" spans="1:15" ht="109.2" x14ac:dyDescent="0.3">
      <c r="A136" s="34"/>
      <c r="B136" s="10"/>
      <c r="C136" s="34"/>
      <c r="D136" s="10"/>
      <c r="E136" s="10" t="s">
        <v>10</v>
      </c>
      <c r="F136" s="33" t="s">
        <v>13</v>
      </c>
      <c r="G136" s="33" t="s">
        <v>18</v>
      </c>
      <c r="H136" s="10" t="s">
        <v>10</v>
      </c>
      <c r="I136" s="33" t="s">
        <v>17</v>
      </c>
      <c r="J136" s="33" t="s">
        <v>18</v>
      </c>
      <c r="K136" s="10" t="s">
        <v>10</v>
      </c>
      <c r="L136" s="10" t="s">
        <v>19</v>
      </c>
      <c r="M136" s="33" t="s">
        <v>18</v>
      </c>
      <c r="N136" s="10" t="s">
        <v>22</v>
      </c>
      <c r="O136" s="10" t="s">
        <v>23</v>
      </c>
    </row>
    <row r="137" spans="1:15" ht="31.2" x14ac:dyDescent="0.3">
      <c r="A137" s="34"/>
      <c r="B137" s="10"/>
      <c r="C137" s="34"/>
      <c r="D137" s="10"/>
      <c r="E137" s="10" t="s">
        <v>11</v>
      </c>
      <c r="F137" s="34"/>
      <c r="G137" s="34"/>
      <c r="H137" s="10" t="s">
        <v>11</v>
      </c>
      <c r="I137" s="34"/>
      <c r="J137" s="34"/>
      <c r="K137" s="10" t="s">
        <v>11</v>
      </c>
      <c r="L137" s="10" t="s">
        <v>20</v>
      </c>
      <c r="M137" s="34"/>
      <c r="N137" s="10" t="s">
        <v>20</v>
      </c>
      <c r="O137" s="10" t="s">
        <v>44</v>
      </c>
    </row>
    <row r="138" spans="1:15" ht="31.8" thickBot="1" x14ac:dyDescent="0.35">
      <c r="A138" s="35"/>
      <c r="B138" s="11"/>
      <c r="C138" s="35"/>
      <c r="D138" s="11"/>
      <c r="E138" s="11" t="s">
        <v>12</v>
      </c>
      <c r="F138" s="35"/>
      <c r="G138" s="35"/>
      <c r="H138" s="11" t="s">
        <v>12</v>
      </c>
      <c r="I138" s="35"/>
      <c r="J138" s="35"/>
      <c r="K138" s="11" t="s">
        <v>12</v>
      </c>
      <c r="L138" s="11"/>
      <c r="M138" s="35"/>
      <c r="N138" s="11"/>
      <c r="O138" s="11"/>
    </row>
    <row r="139" spans="1:15" ht="16.2" thickBot="1" x14ac:dyDescent="0.35">
      <c r="A139" s="12" t="s">
        <v>24</v>
      </c>
      <c r="B139" s="11"/>
      <c r="C139" s="13" t="s">
        <v>20</v>
      </c>
      <c r="D139" s="14"/>
      <c r="E139" s="13"/>
      <c r="F139" s="15">
        <f t="shared" ref="F139:F157" si="90">MROUND(E139*$D$5/1000,0.001)</f>
        <v>0</v>
      </c>
      <c r="G139" s="14">
        <f t="shared" ref="G139:G157" si="91">MROUND(F139*D139,0.01)</f>
        <v>0</v>
      </c>
      <c r="H139" s="13"/>
      <c r="I139" s="15">
        <f t="shared" ref="I139:I157" si="92">MROUND(H139*$D$5/1000,0.001)</f>
        <v>0</v>
      </c>
      <c r="J139" s="14">
        <f t="shared" ref="J139:J157" si="93">MROUND(I139*D139,0.01)</f>
        <v>0</v>
      </c>
      <c r="K139" s="13"/>
      <c r="L139" s="16">
        <f t="shared" ref="L139:L140" si="94">MROUND(K139*$D$5/1000,0.001)</f>
        <v>0</v>
      </c>
      <c r="M139" s="14">
        <f t="shared" ref="M139:M157" si="95">MROUND(L139*D139,0.01)</f>
        <v>0</v>
      </c>
      <c r="N139" s="16">
        <f t="shared" ref="N139:N157" si="96">SUM(F139,I139,L139)</f>
        <v>0</v>
      </c>
      <c r="O139" s="17">
        <f t="shared" ref="O139:O157" si="97">MROUND(N139*D139,0.01)</f>
        <v>0</v>
      </c>
    </row>
    <row r="140" spans="1:15" ht="16.2" thickBot="1" x14ac:dyDescent="0.35">
      <c r="A140" s="12" t="s">
        <v>25</v>
      </c>
      <c r="B140" s="11"/>
      <c r="C140" s="13" t="s">
        <v>52</v>
      </c>
      <c r="D140" s="14"/>
      <c r="E140" s="13"/>
      <c r="F140" s="15">
        <f t="shared" si="90"/>
        <v>0</v>
      </c>
      <c r="G140" s="14">
        <f t="shared" si="91"/>
        <v>0</v>
      </c>
      <c r="H140" s="13"/>
      <c r="I140" s="29"/>
      <c r="J140" s="14">
        <f t="shared" si="93"/>
        <v>0</v>
      </c>
      <c r="K140" s="13"/>
      <c r="L140" s="16">
        <f t="shared" si="94"/>
        <v>0</v>
      </c>
      <c r="M140" s="14">
        <f t="shared" si="95"/>
        <v>0</v>
      </c>
      <c r="N140" s="20">
        <f t="shared" si="96"/>
        <v>0</v>
      </c>
      <c r="O140" s="17">
        <f t="shared" si="97"/>
        <v>0</v>
      </c>
    </row>
    <row r="141" spans="1:15" ht="16.2" thickBot="1" x14ac:dyDescent="0.35">
      <c r="A141" s="12" t="s">
        <v>26</v>
      </c>
      <c r="B141" s="11"/>
      <c r="C141" s="23" t="s">
        <v>20</v>
      </c>
      <c r="D141" s="24"/>
      <c r="E141" s="23"/>
      <c r="F141" s="25">
        <f t="shared" si="90"/>
        <v>0</v>
      </c>
      <c r="G141" s="26">
        <f t="shared" si="91"/>
        <v>0</v>
      </c>
      <c r="H141" s="11"/>
      <c r="I141" s="25">
        <f t="shared" si="92"/>
        <v>0</v>
      </c>
      <c r="J141" s="26">
        <f t="shared" si="93"/>
        <v>0</v>
      </c>
      <c r="K141" s="11"/>
      <c r="L141" s="28"/>
      <c r="M141" s="26">
        <f t="shared" si="95"/>
        <v>0</v>
      </c>
      <c r="N141" s="28">
        <f t="shared" si="96"/>
        <v>0</v>
      </c>
      <c r="O141" s="1">
        <f t="shared" si="97"/>
        <v>0</v>
      </c>
    </row>
    <row r="142" spans="1:15" ht="16.2" thickBot="1" x14ac:dyDescent="0.35">
      <c r="A142" s="12" t="s">
        <v>27</v>
      </c>
      <c r="B142" s="11"/>
      <c r="C142" s="13" t="s">
        <v>20</v>
      </c>
      <c r="D142" s="14"/>
      <c r="E142" s="13"/>
      <c r="F142" s="15">
        <f t="shared" si="90"/>
        <v>0</v>
      </c>
      <c r="G142" s="14">
        <f t="shared" si="91"/>
        <v>0</v>
      </c>
      <c r="H142" s="13"/>
      <c r="I142" s="15">
        <f t="shared" si="92"/>
        <v>0</v>
      </c>
      <c r="J142" s="14">
        <f t="shared" si="93"/>
        <v>0</v>
      </c>
      <c r="K142" s="13"/>
      <c r="L142" s="16">
        <f t="shared" ref="L142:L157" si="98">MROUND(K142*$D$5/1000,0.001)</f>
        <v>0</v>
      </c>
      <c r="M142" s="14">
        <f t="shared" si="95"/>
        <v>0</v>
      </c>
      <c r="N142" s="16">
        <f t="shared" si="96"/>
        <v>0</v>
      </c>
      <c r="O142" s="17">
        <f t="shared" si="97"/>
        <v>0</v>
      </c>
    </row>
    <row r="143" spans="1:15" ht="16.2" thickBot="1" x14ac:dyDescent="0.35">
      <c r="A143" s="12" t="s">
        <v>28</v>
      </c>
      <c r="B143" s="11"/>
      <c r="C143" s="23" t="s">
        <v>20</v>
      </c>
      <c r="D143" s="24"/>
      <c r="E143" s="23"/>
      <c r="F143" s="25">
        <f t="shared" si="90"/>
        <v>0</v>
      </c>
      <c r="G143" s="26">
        <f t="shared" si="91"/>
        <v>0</v>
      </c>
      <c r="H143" s="11"/>
      <c r="I143" s="25">
        <f t="shared" si="92"/>
        <v>0</v>
      </c>
      <c r="J143" s="26">
        <f t="shared" si="93"/>
        <v>0</v>
      </c>
      <c r="K143" s="11"/>
      <c r="L143" s="27">
        <f t="shared" si="98"/>
        <v>0</v>
      </c>
      <c r="M143" s="26">
        <f t="shared" si="95"/>
        <v>0</v>
      </c>
      <c r="N143" s="27">
        <f t="shared" si="96"/>
        <v>0</v>
      </c>
      <c r="O143" s="1">
        <f t="shared" si="97"/>
        <v>0</v>
      </c>
    </row>
    <row r="144" spans="1:15" ht="16.2" thickBot="1" x14ac:dyDescent="0.35">
      <c r="A144" s="12" t="s">
        <v>29</v>
      </c>
      <c r="B144" s="11"/>
      <c r="C144" s="23" t="s">
        <v>20</v>
      </c>
      <c r="D144" s="24"/>
      <c r="E144" s="23"/>
      <c r="F144" s="25">
        <f t="shared" si="90"/>
        <v>0</v>
      </c>
      <c r="G144" s="26">
        <f t="shared" si="91"/>
        <v>0</v>
      </c>
      <c r="H144" s="11"/>
      <c r="I144" s="25">
        <f t="shared" si="92"/>
        <v>0</v>
      </c>
      <c r="J144" s="26">
        <f t="shared" si="93"/>
        <v>0</v>
      </c>
      <c r="K144" s="11"/>
      <c r="L144" s="27">
        <f t="shared" si="98"/>
        <v>0</v>
      </c>
      <c r="M144" s="26">
        <f t="shared" si="95"/>
        <v>0</v>
      </c>
      <c r="N144" s="27">
        <f t="shared" si="96"/>
        <v>0</v>
      </c>
      <c r="O144" s="1">
        <f t="shared" si="97"/>
        <v>0</v>
      </c>
    </row>
    <row r="145" spans="1:15" ht="16.2" thickBot="1" x14ac:dyDescent="0.35">
      <c r="A145" s="12" t="s">
        <v>30</v>
      </c>
      <c r="B145" s="11"/>
      <c r="C145" s="23" t="s">
        <v>20</v>
      </c>
      <c r="D145" s="24"/>
      <c r="E145" s="23"/>
      <c r="F145" s="25">
        <f t="shared" si="90"/>
        <v>0</v>
      </c>
      <c r="G145" s="26">
        <f t="shared" si="91"/>
        <v>0</v>
      </c>
      <c r="H145" s="11"/>
      <c r="I145" s="25">
        <f t="shared" si="92"/>
        <v>0</v>
      </c>
      <c r="J145" s="26">
        <f t="shared" si="93"/>
        <v>0</v>
      </c>
      <c r="K145" s="11"/>
      <c r="L145" s="27">
        <f t="shared" si="98"/>
        <v>0</v>
      </c>
      <c r="M145" s="26">
        <f t="shared" si="95"/>
        <v>0</v>
      </c>
      <c r="N145" s="27">
        <f t="shared" si="96"/>
        <v>0</v>
      </c>
      <c r="O145" s="1">
        <f t="shared" si="97"/>
        <v>0</v>
      </c>
    </row>
    <row r="146" spans="1:15" ht="16.2" thickBot="1" x14ac:dyDescent="0.35">
      <c r="A146" s="12" t="s">
        <v>31</v>
      </c>
      <c r="B146" s="11"/>
      <c r="C146" s="23" t="s">
        <v>20</v>
      </c>
      <c r="D146" s="24"/>
      <c r="E146" s="23"/>
      <c r="F146" s="25">
        <f t="shared" si="90"/>
        <v>0</v>
      </c>
      <c r="G146" s="26">
        <f t="shared" si="91"/>
        <v>0</v>
      </c>
      <c r="H146" s="11"/>
      <c r="I146" s="25">
        <f t="shared" si="92"/>
        <v>0</v>
      </c>
      <c r="J146" s="26">
        <f t="shared" si="93"/>
        <v>0</v>
      </c>
      <c r="K146" s="11"/>
      <c r="L146" s="27">
        <f t="shared" si="98"/>
        <v>0</v>
      </c>
      <c r="M146" s="26">
        <f t="shared" si="95"/>
        <v>0</v>
      </c>
      <c r="N146" s="27">
        <f t="shared" si="96"/>
        <v>0</v>
      </c>
      <c r="O146" s="1">
        <f t="shared" si="97"/>
        <v>0</v>
      </c>
    </row>
    <row r="147" spans="1:15" ht="16.2" thickBot="1" x14ac:dyDescent="0.35">
      <c r="A147" s="12" t="s">
        <v>32</v>
      </c>
      <c r="B147" s="11"/>
      <c r="C147" s="23" t="s">
        <v>20</v>
      </c>
      <c r="D147" s="24"/>
      <c r="E147" s="23"/>
      <c r="F147" s="25">
        <f t="shared" si="90"/>
        <v>0</v>
      </c>
      <c r="G147" s="26">
        <f t="shared" si="91"/>
        <v>0</v>
      </c>
      <c r="H147" s="11"/>
      <c r="I147" s="25">
        <f t="shared" si="92"/>
        <v>0</v>
      </c>
      <c r="J147" s="26">
        <f t="shared" si="93"/>
        <v>0</v>
      </c>
      <c r="K147" s="11"/>
      <c r="L147" s="27">
        <f t="shared" si="98"/>
        <v>0</v>
      </c>
      <c r="M147" s="26">
        <f t="shared" si="95"/>
        <v>0</v>
      </c>
      <c r="N147" s="27">
        <f t="shared" si="96"/>
        <v>0</v>
      </c>
      <c r="O147" s="1">
        <f t="shared" si="97"/>
        <v>0</v>
      </c>
    </row>
    <row r="148" spans="1:15" ht="16.2" thickBot="1" x14ac:dyDescent="0.35">
      <c r="A148" s="12" t="s">
        <v>33</v>
      </c>
      <c r="B148" s="11"/>
      <c r="C148" s="23" t="s">
        <v>20</v>
      </c>
      <c r="D148" s="24"/>
      <c r="E148" s="23"/>
      <c r="F148" s="25">
        <f t="shared" si="90"/>
        <v>0</v>
      </c>
      <c r="G148" s="26">
        <f t="shared" si="91"/>
        <v>0</v>
      </c>
      <c r="H148" s="11"/>
      <c r="I148" s="25">
        <f t="shared" si="92"/>
        <v>0</v>
      </c>
      <c r="J148" s="26">
        <f t="shared" si="93"/>
        <v>0</v>
      </c>
      <c r="K148" s="11"/>
      <c r="L148" s="27">
        <f t="shared" si="98"/>
        <v>0</v>
      </c>
      <c r="M148" s="26">
        <f t="shared" si="95"/>
        <v>0</v>
      </c>
      <c r="N148" s="27">
        <f t="shared" si="96"/>
        <v>0</v>
      </c>
      <c r="O148" s="1">
        <f t="shared" si="97"/>
        <v>0</v>
      </c>
    </row>
    <row r="149" spans="1:15" ht="16.2" thickBot="1" x14ac:dyDescent="0.35">
      <c r="A149" s="12" t="s">
        <v>34</v>
      </c>
      <c r="B149" s="11"/>
      <c r="C149" s="23" t="s">
        <v>20</v>
      </c>
      <c r="D149" s="24"/>
      <c r="E149" s="23"/>
      <c r="F149" s="25">
        <f t="shared" si="90"/>
        <v>0</v>
      </c>
      <c r="G149" s="26">
        <f t="shared" si="91"/>
        <v>0</v>
      </c>
      <c r="H149" s="11"/>
      <c r="I149" s="25">
        <f t="shared" si="92"/>
        <v>0</v>
      </c>
      <c r="J149" s="26">
        <f t="shared" si="93"/>
        <v>0</v>
      </c>
      <c r="K149" s="11"/>
      <c r="L149" s="27">
        <f t="shared" si="98"/>
        <v>0</v>
      </c>
      <c r="M149" s="26">
        <f t="shared" si="95"/>
        <v>0</v>
      </c>
      <c r="N149" s="27">
        <f t="shared" si="96"/>
        <v>0</v>
      </c>
      <c r="O149" s="1">
        <f t="shared" si="97"/>
        <v>0</v>
      </c>
    </row>
    <row r="150" spans="1:15" ht="16.2" thickBot="1" x14ac:dyDescent="0.35">
      <c r="A150" s="12" t="s">
        <v>35</v>
      </c>
      <c r="B150" s="11"/>
      <c r="C150" s="23" t="s">
        <v>20</v>
      </c>
      <c r="D150" s="24"/>
      <c r="E150" s="23"/>
      <c r="F150" s="25">
        <f t="shared" si="90"/>
        <v>0</v>
      </c>
      <c r="G150" s="26">
        <f t="shared" si="91"/>
        <v>0</v>
      </c>
      <c r="H150" s="11"/>
      <c r="I150" s="25">
        <f t="shared" si="92"/>
        <v>0</v>
      </c>
      <c r="J150" s="26">
        <f t="shared" si="93"/>
        <v>0</v>
      </c>
      <c r="K150" s="11"/>
      <c r="L150" s="27">
        <f t="shared" si="98"/>
        <v>0</v>
      </c>
      <c r="M150" s="26">
        <f t="shared" si="95"/>
        <v>0</v>
      </c>
      <c r="N150" s="27">
        <f t="shared" si="96"/>
        <v>0</v>
      </c>
      <c r="O150" s="1">
        <f t="shared" si="97"/>
        <v>0</v>
      </c>
    </row>
    <row r="151" spans="1:15" ht="16.2" thickBot="1" x14ac:dyDescent="0.35">
      <c r="A151" s="12" t="s">
        <v>36</v>
      </c>
      <c r="B151" s="11"/>
      <c r="C151" s="23" t="s">
        <v>20</v>
      </c>
      <c r="D151" s="24"/>
      <c r="E151" s="23"/>
      <c r="F151" s="25">
        <f t="shared" si="90"/>
        <v>0</v>
      </c>
      <c r="G151" s="26">
        <f t="shared" si="91"/>
        <v>0</v>
      </c>
      <c r="H151" s="11"/>
      <c r="I151" s="25">
        <f t="shared" si="92"/>
        <v>0</v>
      </c>
      <c r="J151" s="26">
        <f t="shared" si="93"/>
        <v>0</v>
      </c>
      <c r="K151" s="11"/>
      <c r="L151" s="27">
        <f t="shared" si="98"/>
        <v>0</v>
      </c>
      <c r="M151" s="26">
        <f t="shared" si="95"/>
        <v>0</v>
      </c>
      <c r="N151" s="27">
        <f t="shared" si="96"/>
        <v>0</v>
      </c>
      <c r="O151" s="1">
        <f t="shared" si="97"/>
        <v>0</v>
      </c>
    </row>
    <row r="152" spans="1:15" ht="16.2" thickBot="1" x14ac:dyDescent="0.35">
      <c r="A152" s="12" t="s">
        <v>37</v>
      </c>
      <c r="B152" s="11"/>
      <c r="C152" s="23" t="s">
        <v>20</v>
      </c>
      <c r="D152" s="24"/>
      <c r="E152" s="23"/>
      <c r="F152" s="25">
        <f t="shared" si="90"/>
        <v>0</v>
      </c>
      <c r="G152" s="26">
        <f t="shared" si="91"/>
        <v>0</v>
      </c>
      <c r="H152" s="11"/>
      <c r="I152" s="25">
        <f t="shared" si="92"/>
        <v>0</v>
      </c>
      <c r="J152" s="26">
        <f t="shared" si="93"/>
        <v>0</v>
      </c>
      <c r="K152" s="11"/>
      <c r="L152" s="27">
        <f t="shared" si="98"/>
        <v>0</v>
      </c>
      <c r="M152" s="26">
        <f t="shared" si="95"/>
        <v>0</v>
      </c>
      <c r="N152" s="27">
        <f t="shared" si="96"/>
        <v>0</v>
      </c>
      <c r="O152" s="1">
        <f t="shared" si="97"/>
        <v>0</v>
      </c>
    </row>
    <row r="153" spans="1:15" ht="16.2" thickBot="1" x14ac:dyDescent="0.35">
      <c r="A153" s="12" t="s">
        <v>38</v>
      </c>
      <c r="B153" s="11"/>
      <c r="C153" s="23" t="s">
        <v>20</v>
      </c>
      <c r="D153" s="24"/>
      <c r="E153" s="23"/>
      <c r="F153" s="25">
        <f t="shared" si="90"/>
        <v>0</v>
      </c>
      <c r="G153" s="26">
        <f t="shared" si="91"/>
        <v>0</v>
      </c>
      <c r="H153" s="11"/>
      <c r="I153" s="25">
        <f t="shared" si="92"/>
        <v>0</v>
      </c>
      <c r="J153" s="26">
        <f t="shared" si="93"/>
        <v>0</v>
      </c>
      <c r="K153" s="11"/>
      <c r="L153" s="27">
        <f t="shared" si="98"/>
        <v>0</v>
      </c>
      <c r="M153" s="26">
        <f t="shared" si="95"/>
        <v>0</v>
      </c>
      <c r="N153" s="27">
        <f t="shared" si="96"/>
        <v>0</v>
      </c>
      <c r="O153" s="1">
        <f t="shared" si="97"/>
        <v>0</v>
      </c>
    </row>
    <row r="154" spans="1:15" ht="16.2" thickBot="1" x14ac:dyDescent="0.35">
      <c r="A154" s="12" t="s">
        <v>39</v>
      </c>
      <c r="B154" s="11"/>
      <c r="C154" s="23" t="s">
        <v>20</v>
      </c>
      <c r="D154" s="24"/>
      <c r="E154" s="23"/>
      <c r="F154" s="25">
        <f t="shared" si="90"/>
        <v>0</v>
      </c>
      <c r="G154" s="26">
        <f t="shared" si="91"/>
        <v>0</v>
      </c>
      <c r="H154" s="11"/>
      <c r="I154" s="25">
        <f t="shared" si="92"/>
        <v>0</v>
      </c>
      <c r="J154" s="26">
        <f t="shared" si="93"/>
        <v>0</v>
      </c>
      <c r="K154" s="11"/>
      <c r="L154" s="27">
        <f t="shared" si="98"/>
        <v>0</v>
      </c>
      <c r="M154" s="26">
        <f t="shared" si="95"/>
        <v>0</v>
      </c>
      <c r="N154" s="27">
        <f t="shared" si="96"/>
        <v>0</v>
      </c>
      <c r="O154" s="1">
        <f t="shared" si="97"/>
        <v>0</v>
      </c>
    </row>
    <row r="155" spans="1:15" ht="16.2" thickBot="1" x14ac:dyDescent="0.35">
      <c r="A155" s="12" t="s">
        <v>40</v>
      </c>
      <c r="B155" s="11"/>
      <c r="C155" s="23" t="s">
        <v>20</v>
      </c>
      <c r="D155" s="24"/>
      <c r="E155" s="23"/>
      <c r="F155" s="25">
        <f t="shared" si="90"/>
        <v>0</v>
      </c>
      <c r="G155" s="26">
        <f t="shared" si="91"/>
        <v>0</v>
      </c>
      <c r="H155" s="11"/>
      <c r="I155" s="25">
        <f t="shared" si="92"/>
        <v>0</v>
      </c>
      <c r="J155" s="26">
        <f t="shared" si="93"/>
        <v>0</v>
      </c>
      <c r="K155" s="11"/>
      <c r="L155" s="27">
        <f t="shared" si="98"/>
        <v>0</v>
      </c>
      <c r="M155" s="26">
        <f t="shared" si="95"/>
        <v>0</v>
      </c>
      <c r="N155" s="27">
        <f t="shared" si="96"/>
        <v>0</v>
      </c>
      <c r="O155" s="1">
        <f t="shared" si="97"/>
        <v>0</v>
      </c>
    </row>
    <row r="156" spans="1:15" ht="16.2" thickBot="1" x14ac:dyDescent="0.35">
      <c r="A156" s="21" t="s">
        <v>45</v>
      </c>
      <c r="B156" s="11"/>
      <c r="C156" s="23" t="s">
        <v>20</v>
      </c>
      <c r="D156" s="24"/>
      <c r="E156" s="23"/>
      <c r="F156" s="25">
        <f t="shared" si="90"/>
        <v>0</v>
      </c>
      <c r="G156" s="26">
        <f t="shared" si="91"/>
        <v>0</v>
      </c>
      <c r="H156" s="11"/>
      <c r="I156" s="25">
        <f t="shared" si="92"/>
        <v>0</v>
      </c>
      <c r="J156" s="26">
        <f t="shared" si="93"/>
        <v>0</v>
      </c>
      <c r="K156" s="11"/>
      <c r="L156" s="27">
        <f t="shared" si="98"/>
        <v>0</v>
      </c>
      <c r="M156" s="26">
        <f t="shared" si="95"/>
        <v>0</v>
      </c>
      <c r="N156" s="27">
        <f t="shared" si="96"/>
        <v>0</v>
      </c>
      <c r="O156" s="1">
        <f t="shared" si="97"/>
        <v>0</v>
      </c>
    </row>
    <row r="157" spans="1:15" ht="16.2" thickBot="1" x14ac:dyDescent="0.35">
      <c r="A157" s="21" t="s">
        <v>46</v>
      </c>
      <c r="B157" s="11"/>
      <c r="C157" s="23" t="s">
        <v>20</v>
      </c>
      <c r="D157" s="24"/>
      <c r="E157" s="23"/>
      <c r="F157" s="25">
        <f t="shared" si="90"/>
        <v>0</v>
      </c>
      <c r="G157" s="26">
        <f t="shared" si="91"/>
        <v>0</v>
      </c>
      <c r="H157" s="11"/>
      <c r="I157" s="25">
        <f t="shared" si="92"/>
        <v>0</v>
      </c>
      <c r="J157" s="26">
        <f t="shared" si="93"/>
        <v>0</v>
      </c>
      <c r="K157" s="11"/>
      <c r="L157" s="27">
        <f t="shared" si="98"/>
        <v>0</v>
      </c>
      <c r="M157" s="26">
        <f t="shared" si="95"/>
        <v>0</v>
      </c>
      <c r="N157" s="27">
        <f t="shared" si="96"/>
        <v>0</v>
      </c>
      <c r="O157" s="1">
        <f t="shared" si="97"/>
        <v>0</v>
      </c>
    </row>
    <row r="158" spans="1:15" ht="16.2" thickBot="1" x14ac:dyDescent="0.35">
      <c r="A158" s="30" t="str">
        <f>"Общая стоимость продуктов на     88       человек."</f>
        <v>Общая стоимость продуктов на     88       человек.</v>
      </c>
      <c r="B158" s="31"/>
      <c r="C158" s="31"/>
      <c r="D158" s="31"/>
      <c r="E158" s="31"/>
      <c r="F158" s="32"/>
      <c r="G158" s="1">
        <f>SUM(G139:G157)</f>
        <v>0</v>
      </c>
      <c r="H158" s="11"/>
      <c r="I158" s="11"/>
      <c r="J158" s="1">
        <f>SUM(J139:J157)</f>
        <v>0</v>
      </c>
      <c r="K158" s="11"/>
      <c r="L158" s="11"/>
      <c r="M158" s="1">
        <f>SUM(M139:M157)</f>
        <v>0</v>
      </c>
      <c r="N158" s="11"/>
      <c r="O158" s="1">
        <f>SUM(O139:O157)</f>
        <v>0</v>
      </c>
    </row>
    <row r="159" spans="1:15" ht="16.2" thickBot="1" x14ac:dyDescent="0.35">
      <c r="A159" s="30" t="s">
        <v>53</v>
      </c>
      <c r="B159" s="31"/>
      <c r="C159" s="31"/>
      <c r="D159" s="31"/>
      <c r="E159" s="31"/>
      <c r="F159" s="32"/>
      <c r="G159" s="1">
        <f>G158/$D$5</f>
        <v>0</v>
      </c>
      <c r="H159" s="11"/>
      <c r="I159" s="11"/>
      <c r="J159" s="1">
        <f>J158/$D$5</f>
        <v>0</v>
      </c>
      <c r="K159" s="11"/>
      <c r="L159" s="11"/>
      <c r="M159" s="1">
        <f>M158/$D$5</f>
        <v>0</v>
      </c>
      <c r="N159" s="11"/>
      <c r="O159" s="22">
        <f>O158+O126+O95</f>
        <v>3603.79</v>
      </c>
    </row>
    <row r="160" spans="1:15" ht="16.2" thickBot="1" x14ac:dyDescent="0.35">
      <c r="A160" s="30" t="s">
        <v>42</v>
      </c>
      <c r="B160" s="31"/>
      <c r="C160" s="31"/>
      <c r="D160" s="31"/>
      <c r="E160" s="31"/>
      <c r="F160" s="32"/>
      <c r="G160" s="11" t="s">
        <v>60</v>
      </c>
      <c r="H160" s="11"/>
      <c r="I160" s="11"/>
      <c r="J160" s="11"/>
      <c r="K160" s="11"/>
      <c r="L160" s="11"/>
      <c r="M160" s="11"/>
      <c r="N160" s="11"/>
      <c r="O160" s="1">
        <f>O159/$D$5</f>
        <v>144.1516</v>
      </c>
    </row>
    <row r="161" spans="1:15" ht="15.6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5.6" x14ac:dyDescent="0.3">
      <c r="A162" s="2" t="s">
        <v>48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5.6" x14ac:dyDescent="0.3">
      <c r="A163" s="2" t="s">
        <v>49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5.6" x14ac:dyDescent="0.3">
      <c r="A164" s="2" t="s">
        <v>50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</sheetData>
  <mergeCells count="90">
    <mergeCell ref="A158:F158"/>
    <mergeCell ref="A159:F159"/>
    <mergeCell ref="A160:F160"/>
    <mergeCell ref="A133:A138"/>
    <mergeCell ref="C133:C138"/>
    <mergeCell ref="E133:M133"/>
    <mergeCell ref="F136:F138"/>
    <mergeCell ref="G136:G138"/>
    <mergeCell ref="I136:I138"/>
    <mergeCell ref="J136:J138"/>
    <mergeCell ref="M136:M138"/>
    <mergeCell ref="N133:O135"/>
    <mergeCell ref="E134:G134"/>
    <mergeCell ref="H134:J134"/>
    <mergeCell ref="K134:M134"/>
    <mergeCell ref="E135:G135"/>
    <mergeCell ref="H135:J135"/>
    <mergeCell ref="K135:M135"/>
    <mergeCell ref="A61:F61"/>
    <mergeCell ref="A62:F62"/>
    <mergeCell ref="A63:F63"/>
    <mergeCell ref="H38:J38"/>
    <mergeCell ref="K38:M38"/>
    <mergeCell ref="F39:F41"/>
    <mergeCell ref="G39:G41"/>
    <mergeCell ref="I39:I41"/>
    <mergeCell ref="J39:J41"/>
    <mergeCell ref="M39:M41"/>
    <mergeCell ref="A31:F31"/>
    <mergeCell ref="A32:F32"/>
    <mergeCell ref="A36:A41"/>
    <mergeCell ref="C36:C41"/>
    <mergeCell ref="E36:M36"/>
    <mergeCell ref="N36:O38"/>
    <mergeCell ref="E37:G37"/>
    <mergeCell ref="H37:J37"/>
    <mergeCell ref="K37:M37"/>
    <mergeCell ref="E38:G38"/>
    <mergeCell ref="A30:F30"/>
    <mergeCell ref="A7:A12"/>
    <mergeCell ref="C7:C12"/>
    <mergeCell ref="E7:M7"/>
    <mergeCell ref="N7:O9"/>
    <mergeCell ref="E8:G8"/>
    <mergeCell ref="H8:J8"/>
    <mergeCell ref="K8:M8"/>
    <mergeCell ref="E9:G9"/>
    <mergeCell ref="H9:J9"/>
    <mergeCell ref="K9:M9"/>
    <mergeCell ref="F10:F12"/>
    <mergeCell ref="G10:G12"/>
    <mergeCell ref="I10:I12"/>
    <mergeCell ref="J10:J12"/>
    <mergeCell ref="M10:M12"/>
    <mergeCell ref="N68:O70"/>
    <mergeCell ref="E69:G69"/>
    <mergeCell ref="H69:J69"/>
    <mergeCell ref="K69:M69"/>
    <mergeCell ref="E70:G70"/>
    <mergeCell ref="H70:J70"/>
    <mergeCell ref="K70:M70"/>
    <mergeCell ref="A93:F93"/>
    <mergeCell ref="A94:F94"/>
    <mergeCell ref="A95:F95"/>
    <mergeCell ref="A68:A73"/>
    <mergeCell ref="C68:C73"/>
    <mergeCell ref="E68:M68"/>
    <mergeCell ref="F71:F73"/>
    <mergeCell ref="G71:G73"/>
    <mergeCell ref="I71:I73"/>
    <mergeCell ref="J71:J73"/>
    <mergeCell ref="M71:M73"/>
    <mergeCell ref="N100:O102"/>
    <mergeCell ref="E101:G101"/>
    <mergeCell ref="H101:J101"/>
    <mergeCell ref="K101:M101"/>
    <mergeCell ref="E102:G102"/>
    <mergeCell ref="H102:J102"/>
    <mergeCell ref="K102:M102"/>
    <mergeCell ref="A125:F125"/>
    <mergeCell ref="A126:F126"/>
    <mergeCell ref="A127:F127"/>
    <mergeCell ref="A100:A105"/>
    <mergeCell ref="C100:C105"/>
    <mergeCell ref="E100:M100"/>
    <mergeCell ref="F103:F105"/>
    <mergeCell ref="G103:G105"/>
    <mergeCell ref="I103:I105"/>
    <mergeCell ref="J103:J105"/>
    <mergeCell ref="M103:M105"/>
  </mergeCells>
  <pageMargins left="0.7" right="0.7" top="0.75" bottom="0.75" header="0.3" footer="0.3"/>
  <pageSetup paperSize="9" scale="67" orientation="landscape" r:id="rId1"/>
  <rowBreaks count="4" manualBreakCount="4">
    <brk id="34" max="14" man="1"/>
    <brk id="66" max="14" man="1"/>
    <brk id="98" max="14" man="1"/>
    <brk id="13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2018-06-02T19:32:15Z</cp:lastPrinted>
  <dcterms:created xsi:type="dcterms:W3CDTF">2012-05-03T17:09:37Z</dcterms:created>
  <dcterms:modified xsi:type="dcterms:W3CDTF">2023-06-18T20:03:31Z</dcterms:modified>
</cp:coreProperties>
</file>